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00" windowHeight="11760" activeTab="4"/>
  </bookViews>
  <sheets>
    <sheet name="Virágágyások fenntartása" sheetId="1" r:id="rId1"/>
    <sheet name="Virágkosarak" sheetId="2" r:id="rId2"/>
    <sheet name="Virágpiramis" sheetId="6" r:id="rId3"/>
    <sheet name="Muskátli" sheetId="7" r:id="rId4"/>
    <sheet name="ÖSSZESÍTŐ" sheetId="8" r:id="rId5"/>
  </sheets>
  <definedNames>
    <definedName name="_xlnm.Print_Area" localSheetId="3">Muskátli!$A$1:$G$37</definedName>
    <definedName name="_xlnm.Print_Area" localSheetId="4">ÖSSZESÍTŐ!$A$1:$C$29</definedName>
    <definedName name="_xlnm.Print_Area" localSheetId="0">'Virágágyások fenntartása'!$A$1:$G$48</definedName>
    <definedName name="_xlnm.Print_Area" localSheetId="1">Virágkosarak!$A$1:$G$21</definedName>
    <definedName name="_xlnm.Print_Area" localSheetId="2">Virágpiramis!$A$1:$G$29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7" l="1"/>
  <c r="G34" i="7" l="1"/>
  <c r="G32" i="7"/>
  <c r="G35" i="7" s="1"/>
  <c r="G12" i="7"/>
  <c r="G13" i="7"/>
  <c r="G11" i="7"/>
  <c r="G9" i="7"/>
  <c r="G8" i="7"/>
  <c r="G6" i="7"/>
  <c r="G3" i="7"/>
  <c r="G5" i="6"/>
  <c r="G6" i="6"/>
  <c r="G7" i="6"/>
  <c r="G8" i="6"/>
  <c r="G9" i="6"/>
  <c r="G10" i="6"/>
  <c r="G11" i="6"/>
  <c r="G4" i="6"/>
  <c r="G14" i="6" s="1"/>
  <c r="C11" i="8" s="1"/>
  <c r="G5" i="2"/>
  <c r="G6" i="2"/>
  <c r="G7" i="2"/>
  <c r="G8" i="2"/>
  <c r="G9" i="2"/>
  <c r="G10" i="2"/>
  <c r="G11" i="2"/>
  <c r="G4" i="2"/>
  <c r="G12" i="2" s="1"/>
  <c r="C10" i="8" s="1"/>
  <c r="G13" i="1"/>
  <c r="G14" i="7" l="1"/>
  <c r="C13" i="8" s="1"/>
  <c r="C14" i="8"/>
  <c r="C48" i="1"/>
  <c r="D48" i="1"/>
  <c r="G21" i="1" l="1"/>
  <c r="G19" i="1"/>
  <c r="G17" i="1"/>
  <c r="G15" i="1"/>
  <c r="G11" i="1" l="1"/>
  <c r="G10" i="1"/>
  <c r="G9" i="1"/>
  <c r="G8" i="1"/>
  <c r="G7" i="1"/>
  <c r="G6" i="1"/>
  <c r="G5" i="1"/>
  <c r="G4" i="1"/>
  <c r="G3" i="1"/>
  <c r="G22" i="1" l="1"/>
  <c r="C9" i="8" s="1"/>
  <c r="C15" i="8" s="1"/>
  <c r="C16" i="8" s="1"/>
  <c r="C17" i="8" s="1"/>
  <c r="C18" i="8" s="1"/>
</calcChain>
</file>

<file path=xl/sharedStrings.xml><?xml version="1.0" encoding="utf-8"?>
<sst xmlns="http://schemas.openxmlformats.org/spreadsheetml/2006/main" count="342" uniqueCount="191">
  <si>
    <t>Virágágy kiürítése, felásása, keletkezett hulladék elszállításával, lerakódíjjal együtt</t>
  </si>
  <si>
    <t>A munka során a talajt fel kell ásni. A kiszedett növényeket és egyéb szennyeződéseket 24 órán belül a területről el kell szállítani.</t>
  </si>
  <si>
    <t>Virágágyak előkészítése ültetéshez</t>
  </si>
  <si>
    <t>Virágágyás talajának javítása komposzttal</t>
  </si>
  <si>
    <t>Ültetés előtt, 2-3 cm vastagságban terítése és 12kg/m2  komposzt bedolgozása.</t>
  </si>
  <si>
    <t xml:space="preserve">Canna ültetése  </t>
  </si>
  <si>
    <t>db</t>
  </si>
  <si>
    <t xml:space="preserve">Cserepes egynyárinövényültetése </t>
  </si>
  <si>
    <t xml:space="preserve"> I.o., virágzóképes, 25 db/m2  ültetése anyagárral, szállítással beöntözéssel együtt.</t>
  </si>
  <si>
    <t xml:space="preserve">Cserepes kétnyárinövényültetése </t>
  </si>
  <si>
    <t>Virágágy kapálása</t>
  </si>
  <si>
    <t>Kapálás, gyomlálás, az elvirágzott részek leszedése, a keletkezett hulladék elszállításal. A keletkezett hulladékot 24 órán belül el kell szállítani.</t>
  </si>
  <si>
    <t>10 l/m2 alkalmanként</t>
  </si>
  <si>
    <t>Virágágy öntözése tömlőről parki locsoló hálózatról</t>
  </si>
  <si>
    <t>Virágágy öntözése  tápoldattal, anygárral</t>
  </si>
  <si>
    <t>2 l/m2 0,3%-os Volldünger alkalmanként</t>
  </si>
  <si>
    <t>Munkanem, munkafolyamat megnevezése</t>
  </si>
  <si>
    <t xml:space="preserve">Műszaki leírás (követelmények) </t>
  </si>
  <si>
    <t>Mértékegység</t>
  </si>
  <si>
    <t>Nettó összesen</t>
  </si>
  <si>
    <t xml:space="preserve">Növénytartó félköredények  szállítása </t>
  </si>
  <si>
    <t>Ft/db</t>
  </si>
  <si>
    <t xml:space="preserve">Előnevelt  növények beültetése </t>
  </si>
  <si>
    <t>Félköredények kihelyezése</t>
  </si>
  <si>
    <t>Félköredények kihelyzése a közvilágítási oszlopokon lévő tartószerkezetekre</t>
  </si>
  <si>
    <t>Öntözés</t>
  </si>
  <si>
    <t>Öntözés, félköredények vízfeltöltése heti átlag 3 alkalommal, vízszállítással együtt</t>
  </si>
  <si>
    <t>Virágoztató műtrágya oldat kijuttatása</t>
  </si>
  <si>
    <t>Félköredények talajába magas kálium tartalmú virágoztató műtrágya (pl. Plantaktív) oldat kijuttatása a szezon közepétől (VI. hó), két hetenkénti gyakorisággal, anyagárral együtt</t>
  </si>
  <si>
    <t xml:space="preserve">Félköredények tisztogatása, növényápolás, gyomtalanítás, növényvédelem </t>
  </si>
  <si>
    <t>Szükség szerint, legalább havi egy alkalommal, anyagárral, szállítással együtt</t>
  </si>
  <si>
    <t xml:space="preserve">Növénytartó félköredények  beszállítása </t>
  </si>
  <si>
    <t>Növénytartók beszállítása  a szezon végén téli tárolóhelyre, kiürítésük</t>
  </si>
  <si>
    <t>Tartószerkezetek javítása</t>
  </si>
  <si>
    <t>A közvilágítási oszlopokon lévő régi, hibás tartószerkezetek javítása, anyagárral együtt</t>
  </si>
  <si>
    <t>Új tartószerkezet kihelyezése</t>
  </si>
  <si>
    <t>Közvilágítási oszlopokra új tartószerkezet kihelyezése, anyagárral, szállítással együtt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</si>
  <si>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</si>
  <si>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</si>
  <si>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</si>
  <si>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</si>
  <si>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</si>
  <si>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</si>
  <si>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</si>
  <si>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</si>
  <si>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</si>
  <si>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</si>
  <si>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</si>
  <si>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</si>
  <si>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</si>
  <si>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</si>
  <si>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</si>
  <si>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</si>
  <si>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</si>
  <si>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</si>
  <si>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Mennyiség
Összesen</t>
  </si>
  <si>
    <t xml:space="preserve"> Virágágyak</t>
  </si>
  <si>
    <t>m2</t>
  </si>
  <si>
    <t>mennyiség</t>
  </si>
  <si>
    <t>Pongrácz úti patika mögött</t>
  </si>
  <si>
    <t>Kozma úti temető:</t>
  </si>
  <si>
    <t>Kozma úti tűzcsap</t>
  </si>
  <si>
    <t>Kozma úti körágy</t>
  </si>
  <si>
    <t>Kőrösi Műv. Ház</t>
  </si>
  <si>
    <t>Kőrösi terasz</t>
  </si>
  <si>
    <t>Kőrösi sétány kopjafa</t>
  </si>
  <si>
    <t>Önk. Zeneiskola szobor</t>
  </si>
  <si>
    <t>Önk. Előtti ágyás 1</t>
  </si>
  <si>
    <t>Önk. Előtti ágyás 2</t>
  </si>
  <si>
    <t>Önk. Templom előtt</t>
  </si>
  <si>
    <t>Csajkovszkij kőedények</t>
  </si>
  <si>
    <t>Mádi - Harmat köz</t>
  </si>
  <si>
    <t>Óhegy WC</t>
  </si>
  <si>
    <t>"Biciklipont" Sibrik - Harmat sarok</t>
  </si>
  <si>
    <t>Okmányiroda</t>
  </si>
  <si>
    <t>Újhegyi sétány I.</t>
  </si>
  <si>
    <t>Összesen</t>
  </si>
  <si>
    <t>19.</t>
  </si>
  <si>
    <t>Lengyeltemplom körforgalom</t>
  </si>
  <si>
    <t>Csősztorony körforgalom</t>
  </si>
  <si>
    <t>Somfa körforgalom</t>
  </si>
  <si>
    <t>Körforgalmak kialakítása</t>
  </si>
  <si>
    <t>Ft/m2</t>
  </si>
  <si>
    <t>Körforgalmak</t>
  </si>
  <si>
    <t>20.</t>
  </si>
  <si>
    <t>Újhegyi lakótelep körforgalom</t>
  </si>
  <si>
    <t>Mennyiség Összesen</t>
  </si>
  <si>
    <t>Kőrösi sétány</t>
  </si>
  <si>
    <t>Önkormányzat előtt</t>
  </si>
  <si>
    <t>Szent László templom előtt</t>
  </si>
  <si>
    <t>KÖSZI előtt</t>
  </si>
  <si>
    <t>Penny Market mellett</t>
  </si>
  <si>
    <t>Újhegyi Iskola</t>
  </si>
  <si>
    <t>Köér - Óhegy körforgalom</t>
  </si>
  <si>
    <t>Csősztorony</t>
  </si>
  <si>
    <t xml:space="preserve">A meglévő 850 mm átmérőjű növénytartó félköredények szállítása  téli tárolóhelyről a kertészeti telephelyre </t>
  </si>
  <si>
    <t>OSMOCOTE granulátum hozzáadás 
Növénytartók földfeltöltése</t>
  </si>
  <si>
    <t>5-6 hónapos hatástartamú OSMOCOTE granulátum hozzáadása a földkeverékhez, 5 kg/m3 adagolással
Földfeltöltés edényenként speciális földkeverékkel</t>
  </si>
  <si>
    <t>Virágkosarak helyszínei</t>
  </si>
  <si>
    <t>Szent László tér</t>
  </si>
  <si>
    <t>Harmat utca</t>
  </si>
  <si>
    <t>Virágkosarak</t>
  </si>
  <si>
    <t>Virágpiramis helyszínei</t>
  </si>
  <si>
    <t>Virágpiramis</t>
  </si>
  <si>
    <t>A munka során a talajt fel kell ásni. A kiszedett növényeket és egyéb szennyeződéseket 24 órán belül a területről el kell szállítani. (Tavaszi - Őszi)</t>
  </si>
  <si>
    <t>A felásott talajt egyenletesen el kell gereblyézni. Ezzel egy időben az esetleges egyéb szennyeződésektől, szeméttől is meg kell tisztítani. (Tavaszi - Őszi)</t>
  </si>
  <si>
    <t xml:space="preserve"> I.o., virágzóképes, 25 db/m2  ültetése anyagárral, szállítással beöntözéssel együtt. (Árvácska, Százszorszép)</t>
  </si>
  <si>
    <t>Fajta</t>
  </si>
  <si>
    <t xml:space="preserve">Dália </t>
  </si>
  <si>
    <t>Dália (körívben)
Nebányvirág (szobor)</t>
  </si>
  <si>
    <t>Verbena / Tagetes</t>
  </si>
  <si>
    <t>Kúpvirág</t>
  </si>
  <si>
    <t>Kána</t>
  </si>
  <si>
    <t>Kápolna tér</t>
  </si>
  <si>
    <t>21.</t>
  </si>
  <si>
    <t>Begonia Semperflorens
(vegyes)</t>
  </si>
  <si>
    <t>Kakastaréj
(vegyes)</t>
  </si>
  <si>
    <t>Nebáncsvirág
(ciklámen és narancs)</t>
  </si>
  <si>
    <t>Tagetes
(narancs)</t>
  </si>
  <si>
    <t>Begonia Semperflorens
(piros)</t>
  </si>
  <si>
    <t>Ageratum
(kék)</t>
  </si>
  <si>
    <t>Nebáncsvirág
(vegyes)</t>
  </si>
  <si>
    <t>Tagetes
(citrom)</t>
  </si>
  <si>
    <t>Díszcsalán
(vegyes)</t>
  </si>
  <si>
    <t>Előnevelt ø 14-es cserépméretű növények beültetése az edényekbe,  edényenként 9 db növény elhelyezéséval, egyeztetett növényfajtákkal</t>
  </si>
  <si>
    <t>Virágkosarak javasolt növény fajta</t>
  </si>
  <si>
    <t>Muskátli</t>
  </si>
  <si>
    <t>Ipomea</t>
  </si>
  <si>
    <t>Petúnia</t>
  </si>
  <si>
    <t>20 db Piramis fa , összesen 60 darab edény (9 db növény/edény)</t>
  </si>
  <si>
    <t>850 mm átmérőjű félköredény, összesen 42 darab (9 db növény /edény)</t>
  </si>
  <si>
    <t>I. Cserepes növények</t>
  </si>
  <si>
    <t>Hiányzó, törött cserepek és alátétek pótlása</t>
  </si>
  <si>
    <t>Növénybeszerzés</t>
  </si>
  <si>
    <t>132 db - 4 cserepes oszlop</t>
  </si>
  <si>
    <t>14 db - 3 cserepes oszlop</t>
  </si>
  <si>
    <t>tartalék cserép</t>
  </si>
  <si>
    <t>futó muskátli (piros, lila) tartalékkal együtt - anyagár</t>
  </si>
  <si>
    <t>Növényültetés, nevelés, gondozás</t>
  </si>
  <si>
    <t>Cserepek beültetése (3 db / cserép), megadott földkeverékkel, előnevelés, tartalékkal együtt</t>
  </si>
  <si>
    <t xml:space="preserve">4. </t>
  </si>
  <si>
    <t>Kihelyezés</t>
  </si>
  <si>
    <t>Gondozás az oszlopokon</t>
  </si>
  <si>
    <t>Öntözés - átlagosan kétnaponta (5 hónap)</t>
  </si>
  <si>
    <t>Gyommentesítés - szükség szerint</t>
  </si>
  <si>
    <t>60 alk.</t>
  </si>
  <si>
    <t>3 alk.</t>
  </si>
  <si>
    <t>Virágcserepek leszedése, ürítése</t>
  </si>
  <si>
    <t>1 alk.</t>
  </si>
  <si>
    <t>Basa utca (60-as)</t>
  </si>
  <si>
    <t>Önkormányzat (80-as)</t>
  </si>
  <si>
    <t>Önkormányzat (40-es)</t>
  </si>
  <si>
    <t>láda</t>
  </si>
  <si>
    <t>összesen</t>
  </si>
  <si>
    <t>virágtartó kád</t>
  </si>
  <si>
    <t>Növények beszerzése</t>
  </si>
  <si>
    <t>Balkonládák beültetése, előnevelése, speciális földkeverékbe</t>
  </si>
  <si>
    <t>Összesen nettó</t>
  </si>
  <si>
    <t>Virágpiramis javasolt növény fajta</t>
  </si>
  <si>
    <t>Sorszám</t>
  </si>
  <si>
    <r>
      <t>Ft/m</t>
    </r>
    <r>
      <rPr>
        <vertAlign val="superscript"/>
        <sz val="10"/>
        <color indexed="8"/>
        <rFont val="Times New Roman"/>
        <family val="1"/>
        <charset val="238"/>
      </rPr>
      <t>2</t>
    </r>
  </si>
  <si>
    <t>Egységár (A+D) (nettó, HUF)</t>
  </si>
  <si>
    <t>Egységár (A+D)         (nettó, HUF)</t>
  </si>
  <si>
    <t>Egységár (A+D)      (nettó, HUF)</t>
  </si>
  <si>
    <t>egységár             (nettó, HUF)</t>
  </si>
  <si>
    <t>nettó ár összesen</t>
  </si>
  <si>
    <t>II. Balkonláda</t>
  </si>
  <si>
    <t>Munkanemek</t>
  </si>
  <si>
    <t>ÁFA 27 %</t>
  </si>
  <si>
    <t>Bruttó összesen:</t>
  </si>
  <si>
    <t>ÖSSZESÍTŐ</t>
  </si>
  <si>
    <t>Budapest X. Kerület Közigazgatási Területén Virágültetési feladatok ellátása</t>
  </si>
  <si>
    <t>KŐKERT Kőbányai Non-profit Közhasznú Kft.</t>
  </si>
  <si>
    <t>1107 Budapest, Basa utca 1.</t>
  </si>
  <si>
    <t>Budapest, 2019. …..................................</t>
  </si>
  <si>
    <t>….........................................</t>
  </si>
  <si>
    <t>Aláírás</t>
  </si>
  <si>
    <t>Tájékoztató futó muskátli kiültetéséhez</t>
  </si>
  <si>
    <t>Tájékoztató balkonládák helyéről, méretéről, mennyiségéről</t>
  </si>
  <si>
    <t>Balkonládákban és virágtartó kádban elhelyezendő virágok:</t>
  </si>
  <si>
    <t>Nem beárazandó!</t>
  </si>
  <si>
    <r>
      <t xml:space="preserve">piros futó muskátli - </t>
    </r>
    <r>
      <rPr>
        <b/>
        <sz val="10"/>
        <color theme="1"/>
        <rFont val="Times New Roman"/>
        <family val="1"/>
        <charset val="238"/>
      </rPr>
      <t>anyag</t>
    </r>
  </si>
  <si>
    <r>
      <t xml:space="preserve">piros futó muskátli, </t>
    </r>
    <r>
      <rPr>
        <b/>
        <sz val="10"/>
        <color theme="1"/>
        <rFont val="Times New Roman"/>
        <family val="1"/>
        <charset val="238"/>
      </rPr>
      <t>díj</t>
    </r>
  </si>
  <si>
    <t xml:space="preserve">Csak egészséges, a fajtának megfelelő habitusú, növényeket lehet felhasználni (5 db/m2). </t>
  </si>
  <si>
    <t>Körforgalmak kialakítása és fenntartása</t>
  </si>
  <si>
    <t>Virágágyások fenntartása</t>
  </si>
  <si>
    <t>12 hónapra vonatkozó Ajánlati ár összesen (nettó)</t>
  </si>
  <si>
    <t>24 hónapra vonatkozó Ajánlati ár összesen (nettó)</t>
  </si>
  <si>
    <t>Egynyári virágok beszerzése helyszínek szerint                                                                                                       (virág méretétől függően átlagosan 25db/m2 vegyes színben)</t>
  </si>
  <si>
    <t xml:space="preserve"> I.o., virágzóképes, virág méretétől függően, átlagosan 25 db/m2  ültetése anyagárral, szállítással beöntözéssel együtt.</t>
  </si>
  <si>
    <t xml:space="preserve">Ajánlatkérő a költségvetési kiírásban megjelölt mennyiségeket a 12 hónap alatt teljesítendő munkára vetítette. A szerződés időtartamára tekintettel a költségvetési kiírásban megjelölt munkákat kétszer köteles az ajánlattevő elvégezni. Az ajánlattevő az ajánlati árát 1 évre (12 hónapra), majd 2 évre (24 hónapra) vetítve is köteles megadni. A felolvasólapon az ajánlattevő a 2 évre (24 hónapra) vetített összeget köteles szerepeltetni (sárgával jelölt).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</si>
</sst>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26" x14ac:knownFonts="1"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8">
    <xf numFmtId="0" fontId="0" fillId="0" borderId="0" xfId="0"/>
    <xf numFmtId="0" fontId="6" fillId="2" borderId="8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44" fontId="6" fillId="0" borderId="3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wrapText="1"/>
    </xf>
    <xf numFmtId="0" fontId="4" fillId="0" borderId="0" xfId="0" applyFont="1"/>
    <xf numFmtId="0" fontId="6" fillId="2" borderId="0" xfId="0" applyFont="1" applyFill="1" applyAlignment="1">
      <alignment horizontal="center" vertical="center"/>
    </xf>
    <xf numFmtId="44" fontId="6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9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5" fillId="0" borderId="0" xfId="0" applyFont="1"/>
    <xf numFmtId="0" fontId="11" fillId="0" borderId="0" xfId="0" applyFont="1"/>
    <xf numFmtId="0" fontId="5" fillId="0" borderId="0" xfId="0" applyFont="1" applyAlignment="1">
      <alignment horizontal="center"/>
    </xf>
    <xf numFmtId="0" fontId="12" fillId="0" borderId="3" xfId="0" applyFont="1" applyBorder="1"/>
    <xf numFmtId="0" fontId="11" fillId="0" borderId="3" xfId="0" applyFont="1" applyBorder="1"/>
    <xf numFmtId="0" fontId="0" fillId="0" borderId="15" xfId="0" applyBorder="1"/>
    <xf numFmtId="0" fontId="10" fillId="0" borderId="6" xfId="0" applyFont="1" applyBorder="1"/>
    <xf numFmtId="0" fontId="13" fillId="0" borderId="7" xfId="0" applyFont="1" applyBorder="1"/>
    <xf numFmtId="0" fontId="10" fillId="0" borderId="7" xfId="0" applyFont="1" applyBorder="1"/>
    <xf numFmtId="0" fontId="9" fillId="0" borderId="7" xfId="0" applyFont="1" applyBorder="1"/>
    <xf numFmtId="0" fontId="3" fillId="0" borderId="0" xfId="0" applyFont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3" fontId="16" fillId="0" borderId="9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/>
    </xf>
    <xf numFmtId="0" fontId="17" fillId="0" borderId="3" xfId="0" applyFont="1" applyBorder="1" applyAlignment="1">
      <alignment vertical="top" wrapText="1"/>
    </xf>
    <xf numFmtId="0" fontId="17" fillId="0" borderId="3" xfId="0" applyFont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0" fontId="17" fillId="0" borderId="3" xfId="0" applyFont="1" applyBorder="1" applyAlignment="1">
      <alignment horizontal="justify" vertical="top" wrapText="1"/>
    </xf>
    <xf numFmtId="0" fontId="14" fillId="0" borderId="3" xfId="0" applyFont="1" applyBorder="1"/>
    <xf numFmtId="0" fontId="4" fillId="0" borderId="3" xfId="0" applyFont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19" fillId="3" borderId="3" xfId="0" applyFont="1" applyFill="1" applyBorder="1" applyAlignment="1">
      <alignment horizontal="left"/>
    </xf>
    <xf numFmtId="0" fontId="14" fillId="3" borderId="0" xfId="0" applyFont="1" applyFill="1"/>
    <xf numFmtId="0" fontId="14" fillId="3" borderId="18" xfId="0" applyFont="1" applyFill="1" applyBorder="1"/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4" fillId="0" borderId="26" xfId="0" applyFont="1" applyBorder="1"/>
    <xf numFmtId="0" fontId="4" fillId="0" borderId="8" xfId="0" applyFont="1" applyBorder="1"/>
    <xf numFmtId="0" fontId="12" fillId="0" borderId="9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/>
    <xf numFmtId="0" fontId="12" fillId="0" borderId="7" xfId="0" applyFont="1" applyBorder="1"/>
    <xf numFmtId="3" fontId="12" fillId="0" borderId="7" xfId="0" applyNumberFormat="1" applyFont="1" applyBorder="1" applyAlignment="1">
      <alignment horizontal="center"/>
    </xf>
    <xf numFmtId="0" fontId="4" fillId="0" borderId="28" xfId="0" applyFont="1" applyBorder="1"/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3" fontId="16" fillId="0" borderId="7" xfId="0" applyNumberFormat="1" applyFont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0" borderId="3" xfId="0" applyFont="1" applyBorder="1" applyAlignment="1">
      <alignment vertical="center" wrapText="1"/>
    </xf>
    <xf numFmtId="44" fontId="17" fillId="0" borderId="3" xfId="1" applyFont="1" applyBorder="1" applyAlignment="1">
      <alignment horizontal="center" vertical="center"/>
    </xf>
    <xf numFmtId="0" fontId="0" fillId="0" borderId="13" xfId="0" applyBorder="1"/>
    <xf numFmtId="0" fontId="4" fillId="0" borderId="4" xfId="0" applyFont="1" applyBorder="1" applyAlignment="1">
      <alignment vertical="center"/>
    </xf>
    <xf numFmtId="0" fontId="17" fillId="2" borderId="32" xfId="0" applyFont="1" applyFill="1" applyBorder="1" applyAlignment="1">
      <alignment horizontal="center" vertical="center"/>
    </xf>
    <xf numFmtId="0" fontId="17" fillId="0" borderId="26" xfId="0" applyFont="1" applyBorder="1" applyAlignment="1">
      <alignment vertical="top" wrapText="1"/>
    </xf>
    <xf numFmtId="0" fontId="17" fillId="0" borderId="26" xfId="0" applyFont="1" applyBorder="1" applyAlignment="1">
      <alignment vertical="center" wrapText="1"/>
    </xf>
    <xf numFmtId="44" fontId="17" fillId="0" borderId="26" xfId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20" fillId="0" borderId="6" xfId="0" applyFont="1" applyBorder="1"/>
    <xf numFmtId="0" fontId="20" fillId="0" borderId="7" xfId="0" applyFont="1" applyBorder="1"/>
    <xf numFmtId="0" fontId="20" fillId="0" borderId="28" xfId="0" applyFont="1" applyBorder="1" applyAlignment="1">
      <alignment vertical="center"/>
    </xf>
    <xf numFmtId="0" fontId="6" fillId="2" borderId="32" xfId="0" applyFont="1" applyFill="1" applyBorder="1" applyAlignment="1">
      <alignment horizontal="center" vertical="center"/>
    </xf>
    <xf numFmtId="0" fontId="6" fillId="0" borderId="26" xfId="0" applyFont="1" applyBorder="1" applyAlignment="1">
      <alignment vertical="top" wrapText="1"/>
    </xf>
    <xf numFmtId="0" fontId="3" fillId="0" borderId="26" xfId="0" applyFont="1" applyBorder="1" applyAlignment="1">
      <alignment wrapText="1"/>
    </xf>
    <xf numFmtId="44" fontId="6" fillId="0" borderId="26" xfId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1" xfId="0" applyFont="1" applyBorder="1"/>
    <xf numFmtId="0" fontId="3" fillId="0" borderId="4" xfId="0" applyFont="1" applyBorder="1"/>
    <xf numFmtId="0" fontId="3" fillId="0" borderId="27" xfId="0" applyFont="1" applyBorder="1"/>
    <xf numFmtId="0" fontId="17" fillId="2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 applyAlignment="1">
      <alignment vertical="top" wrapText="1"/>
    </xf>
    <xf numFmtId="0" fontId="4" fillId="0" borderId="2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16" fillId="0" borderId="28" xfId="0" applyFont="1" applyBorder="1" applyAlignment="1">
      <alignment horizontal="center" vertical="center" wrapText="1"/>
    </xf>
    <xf numFmtId="0" fontId="13" fillId="0" borderId="7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12" fillId="0" borderId="3" xfId="0" applyFont="1" applyBorder="1" applyAlignment="1">
      <alignment horizontal="center" wrapText="1"/>
    </xf>
    <xf numFmtId="0" fontId="1" fillId="0" borderId="34" xfId="0" applyFont="1" applyBorder="1"/>
    <xf numFmtId="0" fontId="1" fillId="0" borderId="3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2" fillId="0" borderId="11" xfId="0" applyFont="1" applyBorder="1" applyAlignment="1">
      <alignment horizontal="center"/>
    </xf>
    <xf numFmtId="0" fontId="13" fillId="0" borderId="6" xfId="0" applyFont="1" applyBorder="1"/>
    <xf numFmtId="0" fontId="13" fillId="0" borderId="28" xfId="0" applyFont="1" applyBorder="1" applyAlignment="1">
      <alignment vertical="center"/>
    </xf>
    <xf numFmtId="0" fontId="4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6" xfId="0" applyFont="1" applyBorder="1" applyAlignment="1">
      <alignment horizontal="right"/>
    </xf>
    <xf numFmtId="0" fontId="4" fillId="0" borderId="27" xfId="0" applyFont="1" applyBorder="1"/>
    <xf numFmtId="0" fontId="11" fillId="0" borderId="6" xfId="0" applyFont="1" applyBorder="1"/>
    <xf numFmtId="0" fontId="11" fillId="0" borderId="7" xfId="0" applyFont="1" applyBorder="1" applyAlignment="1">
      <alignment horizontal="center"/>
    </xf>
    <xf numFmtId="0" fontId="11" fillId="0" borderId="7" xfId="0" applyFont="1" applyBorder="1"/>
    <xf numFmtId="0" fontId="11" fillId="0" borderId="28" xfId="0" applyFont="1" applyBorder="1"/>
    <xf numFmtId="0" fontId="12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/>
    <xf numFmtId="0" fontId="23" fillId="0" borderId="28" xfId="0" applyFont="1" applyBorder="1"/>
    <xf numFmtId="0" fontId="13" fillId="0" borderId="0" xfId="0" applyFont="1" applyAlignment="1">
      <alignment horizontal="left"/>
    </xf>
    <xf numFmtId="0" fontId="22" fillId="0" borderId="20" xfId="0" applyFont="1" applyBorder="1"/>
    <xf numFmtId="0" fontId="12" fillId="0" borderId="7" xfId="0" applyFont="1" applyBorder="1" applyAlignment="1">
      <alignment horizontal="center"/>
    </xf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28" xfId="0" applyFont="1" applyBorder="1" applyAlignment="1">
      <alignment horizontal="center" wrapText="1"/>
    </xf>
    <xf numFmtId="0" fontId="13" fillId="0" borderId="22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5" fillId="2" borderId="38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horizontal="center" vertical="center"/>
    </xf>
    <xf numFmtId="0" fontId="25" fillId="2" borderId="39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8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7" fillId="0" borderId="3" xfId="0" applyFont="1" applyBorder="1" applyAlignment="1">
      <alignment horizontal="center" vertical="top"/>
    </xf>
    <xf numFmtId="0" fontId="21" fillId="0" borderId="3" xfId="0" applyFont="1" applyBorder="1"/>
    <xf numFmtId="0" fontId="7" fillId="2" borderId="3" xfId="0" applyFont="1" applyFill="1" applyBorder="1" applyAlignment="1">
      <alignment horizontal="center" vertical="center"/>
    </xf>
    <xf numFmtId="0" fontId="8" fillId="0" borderId="3" xfId="0" applyFont="1" applyBorder="1"/>
    <xf numFmtId="0" fontId="13" fillId="0" borderId="35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3" fillId="4" borderId="22" xfId="0" applyFont="1" applyFill="1" applyBorder="1" applyAlignment="1">
      <alignment horizontal="left"/>
    </xf>
    <xf numFmtId="0" fontId="23" fillId="4" borderId="37" xfId="0" applyFont="1" applyFill="1" applyBorder="1" applyAlignment="1">
      <alignment horizontal="left"/>
    </xf>
    <xf numFmtId="0" fontId="23" fillId="0" borderId="6" xfId="0" applyFont="1" applyBorder="1" applyAlignment="1">
      <alignment horizontal="left"/>
    </xf>
    <xf numFmtId="0" fontId="2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2" fillId="0" borderId="19" xfId="0" applyFont="1" applyBorder="1" applyAlignment="1">
      <alignment horizontal="left"/>
    </xf>
    <xf numFmtId="0" fontId="22" fillId="0" borderId="5" xfId="0" applyFont="1" applyBorder="1" applyAlignment="1">
      <alignment horizontal="left"/>
    </xf>
    <xf numFmtId="0" fontId="24" fillId="0" borderId="6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23" fillId="5" borderId="28" xfId="0" applyFont="1" applyFill="1" applyBorder="1"/>
  </cellXfs>
  <cellStyles count="2">
    <cellStyle name="Normál" xfId="0" builtinId="0"/>
    <cellStyle name="Pénznem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6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8.85546875" style="22"/>
    <col min="2" max="2" width="27.42578125" customWidth="1"/>
    <col min="3" max="3" width="30.42578125" customWidth="1"/>
    <col min="4" max="4" width="12.42578125" customWidth="1"/>
    <col min="5" max="5" width="13.7109375" customWidth="1"/>
    <col min="6" max="6" width="10.28515625" customWidth="1"/>
    <col min="7" max="7" width="15.7109375" customWidth="1"/>
  </cols>
  <sheetData>
    <row r="1" spans="1:7" ht="16.5" thickBot="1" x14ac:dyDescent="0.3">
      <c r="A1" s="135" t="s">
        <v>185</v>
      </c>
      <c r="B1" s="136"/>
      <c r="C1" s="136"/>
      <c r="D1" s="136"/>
      <c r="E1" s="136"/>
      <c r="F1" s="136"/>
      <c r="G1" s="137"/>
    </row>
    <row r="2" spans="1:7" ht="25.5" x14ac:dyDescent="0.25">
      <c r="A2" s="28" t="s">
        <v>159</v>
      </c>
      <c r="B2" s="29" t="s">
        <v>16</v>
      </c>
      <c r="C2" s="29" t="s">
        <v>17</v>
      </c>
      <c r="D2" s="29" t="s">
        <v>18</v>
      </c>
      <c r="E2" s="29" t="s">
        <v>162</v>
      </c>
      <c r="F2" s="30" t="s">
        <v>55</v>
      </c>
      <c r="G2" s="31" t="s">
        <v>19</v>
      </c>
    </row>
    <row r="3" spans="1:7" ht="69" customHeight="1" x14ac:dyDescent="0.25">
      <c r="A3" s="32" t="s">
        <v>37</v>
      </c>
      <c r="B3" s="33" t="s">
        <v>0</v>
      </c>
      <c r="C3" s="33" t="s">
        <v>104</v>
      </c>
      <c r="D3" s="34" t="s">
        <v>160</v>
      </c>
      <c r="E3" s="34"/>
      <c r="F3" s="35">
        <v>982</v>
      </c>
      <c r="G3" s="36">
        <f t="shared" ref="G3:G13" si="0">SUM(E3*F3)</f>
        <v>0</v>
      </c>
    </row>
    <row r="4" spans="1:7" ht="63.75" x14ac:dyDescent="0.25">
      <c r="A4" s="32" t="s">
        <v>38</v>
      </c>
      <c r="B4" s="33" t="s">
        <v>2</v>
      </c>
      <c r="C4" s="33" t="s">
        <v>105</v>
      </c>
      <c r="D4" s="34" t="s">
        <v>160</v>
      </c>
      <c r="E4" s="34"/>
      <c r="F4" s="35">
        <v>982</v>
      </c>
      <c r="G4" s="36">
        <f t="shared" si="0"/>
        <v>0</v>
      </c>
    </row>
    <row r="5" spans="1:7" ht="38.25" x14ac:dyDescent="0.25">
      <c r="A5" s="32" t="s">
        <v>39</v>
      </c>
      <c r="B5" s="33" t="s">
        <v>3</v>
      </c>
      <c r="C5" s="33" t="s">
        <v>4</v>
      </c>
      <c r="D5" s="34" t="s">
        <v>160</v>
      </c>
      <c r="E5" s="34"/>
      <c r="F5" s="35">
        <v>982</v>
      </c>
      <c r="G5" s="36">
        <f t="shared" si="0"/>
        <v>0</v>
      </c>
    </row>
    <row r="6" spans="1:7" ht="38.25" x14ac:dyDescent="0.25">
      <c r="A6" s="32" t="s">
        <v>40</v>
      </c>
      <c r="B6" s="33" t="s">
        <v>5</v>
      </c>
      <c r="C6" s="37" t="s">
        <v>183</v>
      </c>
      <c r="D6" s="34" t="s">
        <v>6</v>
      </c>
      <c r="E6" s="34"/>
      <c r="F6" s="35">
        <v>240</v>
      </c>
      <c r="G6" s="36">
        <f t="shared" si="0"/>
        <v>0</v>
      </c>
    </row>
    <row r="7" spans="1:7" ht="51" x14ac:dyDescent="0.25">
      <c r="A7" s="32" t="s">
        <v>41</v>
      </c>
      <c r="B7" s="33" t="s">
        <v>7</v>
      </c>
      <c r="C7" s="33" t="s">
        <v>189</v>
      </c>
      <c r="D7" s="34" t="s">
        <v>160</v>
      </c>
      <c r="E7" s="34"/>
      <c r="F7" s="35">
        <v>982</v>
      </c>
      <c r="G7" s="36">
        <f t="shared" si="0"/>
        <v>0</v>
      </c>
    </row>
    <row r="8" spans="1:7" ht="38.25" x14ac:dyDescent="0.25">
      <c r="A8" s="32" t="s">
        <v>42</v>
      </c>
      <c r="B8" s="33" t="s">
        <v>9</v>
      </c>
      <c r="C8" s="33" t="s">
        <v>106</v>
      </c>
      <c r="D8" s="34" t="s">
        <v>160</v>
      </c>
      <c r="E8" s="34"/>
      <c r="F8" s="35">
        <v>982</v>
      </c>
      <c r="G8" s="36">
        <f t="shared" si="0"/>
        <v>0</v>
      </c>
    </row>
    <row r="9" spans="1:7" ht="63.75" x14ac:dyDescent="0.25">
      <c r="A9" s="32" t="s">
        <v>43</v>
      </c>
      <c r="B9" s="33" t="s">
        <v>10</v>
      </c>
      <c r="C9" s="33" t="s">
        <v>11</v>
      </c>
      <c r="D9" s="34" t="s">
        <v>160</v>
      </c>
      <c r="E9" s="34"/>
      <c r="F9" s="35">
        <v>982</v>
      </c>
      <c r="G9" s="36">
        <f t="shared" si="0"/>
        <v>0</v>
      </c>
    </row>
    <row r="10" spans="1:7" ht="25.5" x14ac:dyDescent="0.25">
      <c r="A10" s="32" t="s">
        <v>44</v>
      </c>
      <c r="B10" s="33" t="s">
        <v>13</v>
      </c>
      <c r="C10" s="33" t="s">
        <v>12</v>
      </c>
      <c r="D10" s="34" t="s">
        <v>160</v>
      </c>
      <c r="E10" s="34"/>
      <c r="F10" s="35">
        <v>982</v>
      </c>
      <c r="G10" s="36">
        <f t="shared" si="0"/>
        <v>0</v>
      </c>
    </row>
    <row r="11" spans="1:7" ht="25.5" x14ac:dyDescent="0.25">
      <c r="A11" s="32" t="s">
        <v>45</v>
      </c>
      <c r="B11" s="33" t="s">
        <v>14</v>
      </c>
      <c r="C11" s="33" t="s">
        <v>15</v>
      </c>
      <c r="D11" s="34" t="s">
        <v>160</v>
      </c>
      <c r="E11" s="34"/>
      <c r="F11" s="35">
        <v>982</v>
      </c>
      <c r="G11" s="36">
        <f t="shared" si="0"/>
        <v>0</v>
      </c>
    </row>
    <row r="12" spans="1:7" ht="15.75" x14ac:dyDescent="0.25">
      <c r="A12" s="138" t="s">
        <v>184</v>
      </c>
      <c r="B12" s="139"/>
      <c r="C12" s="139"/>
      <c r="D12" s="139"/>
      <c r="E12" s="139"/>
      <c r="F12" s="139"/>
      <c r="G12" s="140"/>
    </row>
    <row r="13" spans="1:7" ht="51" x14ac:dyDescent="0.25">
      <c r="A13" s="32"/>
      <c r="B13" s="33" t="s">
        <v>81</v>
      </c>
      <c r="C13" s="33" t="s">
        <v>1</v>
      </c>
      <c r="D13" s="34" t="s">
        <v>82</v>
      </c>
      <c r="E13" s="38"/>
      <c r="F13" s="57">
        <v>100</v>
      </c>
      <c r="G13" s="36">
        <f t="shared" si="0"/>
        <v>0</v>
      </c>
    </row>
    <row r="14" spans="1:7" x14ac:dyDescent="0.25">
      <c r="A14" s="40" t="s">
        <v>37</v>
      </c>
      <c r="B14" s="41" t="s">
        <v>78</v>
      </c>
      <c r="C14" s="42"/>
      <c r="D14" s="42"/>
      <c r="E14" s="42"/>
      <c r="F14" s="42"/>
      <c r="G14" s="43"/>
    </row>
    <row r="15" spans="1:7" ht="51" x14ac:dyDescent="0.25">
      <c r="A15" s="32"/>
      <c r="B15" s="33" t="s">
        <v>7</v>
      </c>
      <c r="C15" s="33" t="s">
        <v>189</v>
      </c>
      <c r="D15" s="34" t="s">
        <v>160</v>
      </c>
      <c r="E15" s="34"/>
      <c r="F15" s="35">
        <v>35</v>
      </c>
      <c r="G15" s="36">
        <f t="shared" ref="G15" si="1">SUM(E15*F15)</f>
        <v>0</v>
      </c>
    </row>
    <row r="16" spans="1:7" x14ac:dyDescent="0.25">
      <c r="A16" s="40" t="s">
        <v>38</v>
      </c>
      <c r="B16" s="41" t="s">
        <v>79</v>
      </c>
      <c r="C16" s="42"/>
      <c r="D16" s="42"/>
      <c r="E16" s="42"/>
      <c r="F16" s="42"/>
      <c r="G16" s="43"/>
    </row>
    <row r="17" spans="1:7" ht="51" x14ac:dyDescent="0.25">
      <c r="A17" s="32"/>
      <c r="B17" s="33" t="s">
        <v>7</v>
      </c>
      <c r="C17" s="33" t="s">
        <v>189</v>
      </c>
      <c r="D17" s="34" t="s">
        <v>160</v>
      </c>
      <c r="E17" s="34"/>
      <c r="F17" s="35">
        <v>24</v>
      </c>
      <c r="G17" s="36">
        <f t="shared" ref="G17" si="2">SUM(E17*F17)</f>
        <v>0</v>
      </c>
    </row>
    <row r="18" spans="1:7" x14ac:dyDescent="0.25">
      <c r="A18" s="40" t="s">
        <v>39</v>
      </c>
      <c r="B18" s="41" t="s">
        <v>80</v>
      </c>
      <c r="C18" s="42"/>
      <c r="D18" s="42"/>
      <c r="E18" s="42"/>
      <c r="F18" s="42"/>
      <c r="G18" s="43"/>
    </row>
    <row r="19" spans="1:7" ht="38.25" x14ac:dyDescent="0.25">
      <c r="A19" s="32"/>
      <c r="B19" s="33" t="s">
        <v>7</v>
      </c>
      <c r="C19" s="33" t="s">
        <v>8</v>
      </c>
      <c r="D19" s="34" t="s">
        <v>160</v>
      </c>
      <c r="E19" s="34"/>
      <c r="F19" s="35">
        <v>17</v>
      </c>
      <c r="G19" s="36">
        <f t="shared" ref="G19" si="3">SUM(E19*F19)</f>
        <v>0</v>
      </c>
    </row>
    <row r="20" spans="1:7" x14ac:dyDescent="0.25">
      <c r="A20" s="40" t="s">
        <v>40</v>
      </c>
      <c r="B20" s="41" t="s">
        <v>85</v>
      </c>
      <c r="C20" s="42"/>
      <c r="D20" s="42"/>
      <c r="E20" s="42"/>
      <c r="F20" s="42"/>
      <c r="G20" s="43"/>
    </row>
    <row r="21" spans="1:7" ht="51.75" thickBot="1" x14ac:dyDescent="0.3">
      <c r="A21" s="32"/>
      <c r="B21" s="33" t="s">
        <v>7</v>
      </c>
      <c r="C21" s="33" t="s">
        <v>189</v>
      </c>
      <c r="D21" s="34" t="s">
        <v>160</v>
      </c>
      <c r="E21" s="34"/>
      <c r="F21" s="35">
        <v>24</v>
      </c>
      <c r="G21" s="36">
        <f>SUM(E21*F21)</f>
        <v>0</v>
      </c>
    </row>
    <row r="22" spans="1:7" ht="22.15" customHeight="1" thickBot="1" x14ac:dyDescent="0.3">
      <c r="A22" s="23"/>
      <c r="B22" s="95" t="s">
        <v>157</v>
      </c>
      <c r="C22" s="25"/>
      <c r="D22" s="25"/>
      <c r="E22" s="25"/>
      <c r="F22" s="25"/>
      <c r="G22" s="96">
        <f>SUM(G3:G21)</f>
        <v>0</v>
      </c>
    </row>
    <row r="23" spans="1:7" ht="14.45" x14ac:dyDescent="0.3">
      <c r="A23" s="15"/>
      <c r="B23" s="12"/>
      <c r="C23" s="15"/>
      <c r="D23" s="15"/>
      <c r="E23" s="15"/>
      <c r="F23" s="15"/>
      <c r="G23" s="15"/>
    </row>
    <row r="24" spans="1:7" ht="14.45" x14ac:dyDescent="0.3">
      <c r="A24" s="15"/>
      <c r="B24" s="12"/>
      <c r="C24" s="15"/>
      <c r="D24" s="15"/>
      <c r="E24" s="15"/>
      <c r="F24" s="15"/>
      <c r="G24" s="15"/>
    </row>
    <row r="25" spans="1:7" ht="14.45" x14ac:dyDescent="0.3">
      <c r="A25" s="15"/>
      <c r="B25" s="12"/>
      <c r="C25" s="15"/>
      <c r="D25" s="15"/>
      <c r="E25" s="15"/>
      <c r="F25" s="15"/>
      <c r="G25" s="15"/>
    </row>
    <row r="26" spans="1:7" thickBot="1" x14ac:dyDescent="0.35">
      <c r="A26" s="15"/>
      <c r="B26" s="12"/>
      <c r="C26" s="15"/>
      <c r="D26" s="15"/>
      <c r="E26" s="15"/>
      <c r="F26" s="15"/>
      <c r="G26" s="15"/>
    </row>
    <row r="27" spans="1:7" ht="31.15" customHeight="1" thickBot="1" x14ac:dyDescent="0.3">
      <c r="A27" s="132" t="s">
        <v>188</v>
      </c>
      <c r="B27" s="133"/>
      <c r="C27" s="133"/>
      <c r="D27" s="133"/>
      <c r="E27" s="134"/>
    </row>
    <row r="28" spans="1:7" x14ac:dyDescent="0.25">
      <c r="A28" s="47"/>
      <c r="B28" s="48" t="s">
        <v>56</v>
      </c>
      <c r="C28" s="48" t="s">
        <v>57</v>
      </c>
      <c r="D28" s="48" t="s">
        <v>58</v>
      </c>
      <c r="E28" s="49" t="s">
        <v>107</v>
      </c>
    </row>
    <row r="29" spans="1:7" ht="38.25" customHeight="1" x14ac:dyDescent="0.25">
      <c r="A29" s="50" t="s">
        <v>37</v>
      </c>
      <c r="B29" s="44" t="s">
        <v>59</v>
      </c>
      <c r="C29" s="39">
        <v>104</v>
      </c>
      <c r="D29" s="51">
        <v>2600</v>
      </c>
      <c r="E29" s="52" t="s">
        <v>115</v>
      </c>
    </row>
    <row r="30" spans="1:7" x14ac:dyDescent="0.25">
      <c r="A30" s="50" t="s">
        <v>38</v>
      </c>
      <c r="B30" s="44" t="s">
        <v>60</v>
      </c>
      <c r="C30" s="39"/>
      <c r="D30" s="39"/>
      <c r="E30" s="53"/>
    </row>
    <row r="31" spans="1:7" ht="25.5" x14ac:dyDescent="0.25">
      <c r="A31" s="50" t="s">
        <v>39</v>
      </c>
      <c r="B31" s="54" t="s">
        <v>61</v>
      </c>
      <c r="C31" s="39">
        <v>26</v>
      </c>
      <c r="D31" s="39">
        <v>650</v>
      </c>
      <c r="E31" s="52" t="s">
        <v>116</v>
      </c>
    </row>
    <row r="32" spans="1:7" x14ac:dyDescent="0.25">
      <c r="A32" s="50" t="s">
        <v>40</v>
      </c>
      <c r="B32" s="54" t="s">
        <v>62</v>
      </c>
      <c r="C32" s="39">
        <v>240</v>
      </c>
      <c r="D32" s="51">
        <v>6000</v>
      </c>
      <c r="E32" s="55" t="s">
        <v>112</v>
      </c>
    </row>
    <row r="33" spans="1:5" ht="38.25" x14ac:dyDescent="0.25">
      <c r="A33" s="50" t="s">
        <v>43</v>
      </c>
      <c r="B33" s="54" t="s">
        <v>63</v>
      </c>
      <c r="C33" s="39">
        <v>88</v>
      </c>
      <c r="D33" s="51">
        <v>2200</v>
      </c>
      <c r="E33" s="52" t="s">
        <v>117</v>
      </c>
    </row>
    <row r="34" spans="1:5" ht="25.5" x14ac:dyDescent="0.25">
      <c r="A34" s="50" t="s">
        <v>44</v>
      </c>
      <c r="B34" s="54" t="s">
        <v>64</v>
      </c>
      <c r="C34" s="39">
        <v>32</v>
      </c>
      <c r="D34" s="39">
        <v>800</v>
      </c>
      <c r="E34" s="52" t="s">
        <v>118</v>
      </c>
    </row>
    <row r="35" spans="1:5" ht="38.25" x14ac:dyDescent="0.25">
      <c r="A35" s="50" t="s">
        <v>45</v>
      </c>
      <c r="B35" s="54" t="s">
        <v>65</v>
      </c>
      <c r="C35" s="39">
        <v>6</v>
      </c>
      <c r="D35" s="39">
        <v>150</v>
      </c>
      <c r="E35" s="52" t="s">
        <v>119</v>
      </c>
    </row>
    <row r="36" spans="1:5" ht="25.5" x14ac:dyDescent="0.25">
      <c r="A36" s="50" t="s">
        <v>46</v>
      </c>
      <c r="B36" s="54" t="s">
        <v>66</v>
      </c>
      <c r="C36" s="39">
        <v>20</v>
      </c>
      <c r="D36" s="39">
        <v>500</v>
      </c>
      <c r="E36" s="52" t="s">
        <v>120</v>
      </c>
    </row>
    <row r="37" spans="1:5" ht="25.5" x14ac:dyDescent="0.25">
      <c r="A37" s="50" t="s">
        <v>47</v>
      </c>
      <c r="B37" s="54" t="s">
        <v>67</v>
      </c>
      <c r="C37" s="39">
        <v>90</v>
      </c>
      <c r="D37" s="51">
        <v>2250</v>
      </c>
      <c r="E37" s="52" t="s">
        <v>121</v>
      </c>
    </row>
    <row r="38" spans="1:5" x14ac:dyDescent="0.25">
      <c r="A38" s="50" t="s">
        <v>48</v>
      </c>
      <c r="B38" s="54" t="s">
        <v>68</v>
      </c>
      <c r="C38" s="39">
        <v>38</v>
      </c>
      <c r="D38" s="51">
        <v>1000</v>
      </c>
      <c r="E38" s="56" t="s">
        <v>108</v>
      </c>
    </row>
    <row r="39" spans="1:5" ht="38.25" x14ac:dyDescent="0.25">
      <c r="A39" s="50" t="s">
        <v>49</v>
      </c>
      <c r="B39" s="54" t="s">
        <v>69</v>
      </c>
      <c r="C39" s="39">
        <v>140</v>
      </c>
      <c r="D39" s="51">
        <v>3500</v>
      </c>
      <c r="E39" s="52" t="s">
        <v>109</v>
      </c>
    </row>
    <row r="40" spans="1:5" x14ac:dyDescent="0.25">
      <c r="A40" s="50" t="s">
        <v>50</v>
      </c>
      <c r="B40" s="54" t="s">
        <v>70</v>
      </c>
      <c r="C40" s="39">
        <v>26</v>
      </c>
      <c r="D40" s="39">
        <v>650</v>
      </c>
      <c r="E40" s="56" t="s">
        <v>110</v>
      </c>
    </row>
    <row r="41" spans="1:5" ht="25.5" x14ac:dyDescent="0.25">
      <c r="A41" s="50" t="s">
        <v>51</v>
      </c>
      <c r="B41" s="54" t="s">
        <v>71</v>
      </c>
      <c r="C41" s="39">
        <v>9</v>
      </c>
      <c r="D41" s="39">
        <v>225</v>
      </c>
      <c r="E41" s="52" t="s">
        <v>122</v>
      </c>
    </row>
    <row r="42" spans="1:5" ht="25.5" x14ac:dyDescent="0.25">
      <c r="A42" s="50" t="s">
        <v>52</v>
      </c>
      <c r="B42" s="54" t="s">
        <v>72</v>
      </c>
      <c r="C42" s="39">
        <v>20</v>
      </c>
      <c r="D42" s="39">
        <v>500</v>
      </c>
      <c r="E42" s="52" t="s">
        <v>123</v>
      </c>
    </row>
    <row r="43" spans="1:5" x14ac:dyDescent="0.25">
      <c r="A43" s="50" t="s">
        <v>53</v>
      </c>
      <c r="B43" s="54" t="s">
        <v>73</v>
      </c>
      <c r="C43" s="39">
        <v>5</v>
      </c>
      <c r="D43" s="39">
        <v>125</v>
      </c>
      <c r="E43" s="56" t="s">
        <v>111</v>
      </c>
    </row>
    <row r="44" spans="1:5" x14ac:dyDescent="0.25">
      <c r="A44" s="50" t="s">
        <v>54</v>
      </c>
      <c r="B44" s="54" t="s">
        <v>74</v>
      </c>
      <c r="C44" s="39">
        <v>31</v>
      </c>
      <c r="D44" s="39">
        <v>775</v>
      </c>
      <c r="E44" s="56" t="s">
        <v>112</v>
      </c>
    </row>
    <row r="45" spans="1:5" ht="38.25" x14ac:dyDescent="0.25">
      <c r="A45" s="50" t="s">
        <v>77</v>
      </c>
      <c r="B45" s="54" t="s">
        <v>75</v>
      </c>
      <c r="C45" s="39">
        <v>50</v>
      </c>
      <c r="D45" s="51">
        <v>1250</v>
      </c>
      <c r="E45" s="52" t="s">
        <v>115</v>
      </c>
    </row>
    <row r="46" spans="1:5" ht="25.5" x14ac:dyDescent="0.25">
      <c r="A46" s="50" t="s">
        <v>84</v>
      </c>
      <c r="B46" s="54" t="s">
        <v>113</v>
      </c>
      <c r="C46" s="57">
        <v>57</v>
      </c>
      <c r="D46" s="57">
        <v>1425</v>
      </c>
      <c r="E46" s="52" t="s">
        <v>116</v>
      </c>
    </row>
    <row r="47" spans="1:5" ht="15.75" thickBot="1" x14ac:dyDescent="0.3">
      <c r="A47" s="50" t="s">
        <v>114</v>
      </c>
      <c r="B47" s="54" t="s">
        <v>83</v>
      </c>
      <c r="C47" s="39">
        <v>100</v>
      </c>
      <c r="D47" s="51">
        <v>2500</v>
      </c>
      <c r="E47" s="53"/>
    </row>
    <row r="48" spans="1:5" ht="15.75" thickBot="1" x14ac:dyDescent="0.3">
      <c r="A48" s="58"/>
      <c r="B48" s="59" t="s">
        <v>76</v>
      </c>
      <c r="C48" s="131">
        <f>SUM(C29:C47)</f>
        <v>1082</v>
      </c>
      <c r="D48" s="60">
        <f>SUM(D29:D47)</f>
        <v>27100</v>
      </c>
      <c r="E48" s="61"/>
    </row>
    <row r="49" spans="1:1" x14ac:dyDescent="0.25">
      <c r="A49" s="68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</sheetData>
  <mergeCells count="3">
    <mergeCell ref="A27:E27"/>
    <mergeCell ref="A1:G1"/>
    <mergeCell ref="A12:G1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topLeftCell="A4" zoomScaleNormal="100" zoomScaleSheetLayoutView="100" workbookViewId="0">
      <selection activeCell="F4" sqref="F4"/>
    </sheetView>
  </sheetViews>
  <sheetFormatPr defaultRowHeight="15" x14ac:dyDescent="0.25"/>
  <cols>
    <col min="1" max="1" width="8.7109375" customWidth="1"/>
    <col min="2" max="2" width="25.7109375" customWidth="1"/>
    <col min="3" max="3" width="28.140625" customWidth="1"/>
    <col min="4" max="4" width="14.28515625" customWidth="1"/>
    <col min="5" max="5" width="13.7109375" customWidth="1"/>
    <col min="6" max="6" width="12.5703125" customWidth="1"/>
    <col min="7" max="7" width="15.7109375" customWidth="1"/>
  </cols>
  <sheetData>
    <row r="1" spans="1:7" ht="15.75" x14ac:dyDescent="0.25">
      <c r="A1" s="141" t="s">
        <v>101</v>
      </c>
      <c r="B1" s="142"/>
      <c r="C1" s="142"/>
      <c r="D1" s="142"/>
      <c r="E1" s="142"/>
      <c r="F1" s="142"/>
      <c r="G1" s="143"/>
    </row>
    <row r="2" spans="1:7" ht="16.5" thickBot="1" x14ac:dyDescent="0.3">
      <c r="A2" s="144" t="s">
        <v>130</v>
      </c>
      <c r="B2" s="145"/>
      <c r="C2" s="145"/>
      <c r="D2" s="145"/>
      <c r="E2" s="145"/>
      <c r="F2" s="145"/>
      <c r="G2" s="146"/>
    </row>
    <row r="3" spans="1:7" ht="26.25" thickBot="1" x14ac:dyDescent="0.3">
      <c r="A3" s="62" t="s">
        <v>159</v>
      </c>
      <c r="B3" s="63" t="s">
        <v>16</v>
      </c>
      <c r="C3" s="63" t="s">
        <v>17</v>
      </c>
      <c r="D3" s="63" t="s">
        <v>18</v>
      </c>
      <c r="E3" s="63" t="s">
        <v>163</v>
      </c>
      <c r="F3" s="64" t="s">
        <v>86</v>
      </c>
      <c r="G3" s="94" t="s">
        <v>19</v>
      </c>
    </row>
    <row r="4" spans="1:7" ht="51" x14ac:dyDescent="0.25">
      <c r="A4" s="65" t="s">
        <v>37</v>
      </c>
      <c r="B4" s="33" t="s">
        <v>20</v>
      </c>
      <c r="C4" s="66" t="s">
        <v>95</v>
      </c>
      <c r="D4" s="67" t="s">
        <v>21</v>
      </c>
      <c r="E4" s="57"/>
      <c r="F4" s="57">
        <v>42</v>
      </c>
      <c r="G4" s="69">
        <f>E4*F4</f>
        <v>0</v>
      </c>
    </row>
    <row r="5" spans="1:7" ht="84.6" customHeight="1" x14ac:dyDescent="0.25">
      <c r="A5" s="65" t="s">
        <v>38</v>
      </c>
      <c r="B5" s="33" t="s">
        <v>96</v>
      </c>
      <c r="C5" s="33" t="s">
        <v>97</v>
      </c>
      <c r="D5" s="67" t="s">
        <v>21</v>
      </c>
      <c r="E5" s="57"/>
      <c r="F5" s="57">
        <v>42</v>
      </c>
      <c r="G5" s="69">
        <f t="shared" ref="G5:G11" si="0">E5*F5</f>
        <v>0</v>
      </c>
    </row>
    <row r="6" spans="1:7" ht="63.75" x14ac:dyDescent="0.25">
      <c r="A6" s="65" t="s">
        <v>39</v>
      </c>
      <c r="B6" s="33" t="s">
        <v>22</v>
      </c>
      <c r="C6" s="66" t="s">
        <v>124</v>
      </c>
      <c r="D6" s="67" t="s">
        <v>21</v>
      </c>
      <c r="E6" s="57"/>
      <c r="F6" s="57">
        <v>378</v>
      </c>
      <c r="G6" s="69">
        <f t="shared" si="0"/>
        <v>0</v>
      </c>
    </row>
    <row r="7" spans="1:7" ht="39" x14ac:dyDescent="0.25">
      <c r="A7" s="65" t="s">
        <v>40</v>
      </c>
      <c r="B7" s="33" t="s">
        <v>23</v>
      </c>
      <c r="C7" s="45" t="s">
        <v>24</v>
      </c>
      <c r="D7" s="67" t="s">
        <v>21</v>
      </c>
      <c r="E7" s="57"/>
      <c r="F7" s="57">
        <v>42</v>
      </c>
      <c r="G7" s="69">
        <f t="shared" si="0"/>
        <v>0</v>
      </c>
    </row>
    <row r="8" spans="1:7" ht="38.25" x14ac:dyDescent="0.25">
      <c r="A8" s="65" t="s">
        <v>41</v>
      </c>
      <c r="B8" s="33" t="s">
        <v>25</v>
      </c>
      <c r="C8" s="66" t="s">
        <v>26</v>
      </c>
      <c r="D8" s="67" t="s">
        <v>21</v>
      </c>
      <c r="E8" s="57"/>
      <c r="F8" s="57">
        <v>42</v>
      </c>
      <c r="G8" s="69">
        <f t="shared" si="0"/>
        <v>0</v>
      </c>
    </row>
    <row r="9" spans="1:7" ht="76.5" x14ac:dyDescent="0.25">
      <c r="A9" s="65" t="s">
        <v>42</v>
      </c>
      <c r="B9" s="33" t="s">
        <v>27</v>
      </c>
      <c r="C9" s="66" t="s">
        <v>28</v>
      </c>
      <c r="D9" s="67" t="s">
        <v>21</v>
      </c>
      <c r="E9" s="57"/>
      <c r="F9" s="57">
        <v>42</v>
      </c>
      <c r="G9" s="69">
        <f t="shared" si="0"/>
        <v>0</v>
      </c>
    </row>
    <row r="10" spans="1:7" ht="38.25" x14ac:dyDescent="0.25">
      <c r="A10" s="65" t="s">
        <v>43</v>
      </c>
      <c r="B10" s="33" t="s">
        <v>29</v>
      </c>
      <c r="C10" s="66" t="s">
        <v>30</v>
      </c>
      <c r="D10" s="67" t="s">
        <v>21</v>
      </c>
      <c r="E10" s="57"/>
      <c r="F10" s="57">
        <v>42</v>
      </c>
      <c r="G10" s="69">
        <f t="shared" si="0"/>
        <v>0</v>
      </c>
    </row>
    <row r="11" spans="1:7" ht="39" thickBot="1" x14ac:dyDescent="0.3">
      <c r="A11" s="70" t="s">
        <v>44</v>
      </c>
      <c r="B11" s="71" t="s">
        <v>31</v>
      </c>
      <c r="C11" s="72" t="s">
        <v>32</v>
      </c>
      <c r="D11" s="73" t="s">
        <v>21</v>
      </c>
      <c r="E11" s="74"/>
      <c r="F11" s="74">
        <v>42</v>
      </c>
      <c r="G11" s="75">
        <f t="shared" si="0"/>
        <v>0</v>
      </c>
    </row>
    <row r="12" spans="1:7" ht="19.899999999999999" customHeight="1" thickBot="1" x14ac:dyDescent="0.3">
      <c r="A12" s="76"/>
      <c r="B12" s="95" t="s">
        <v>157</v>
      </c>
      <c r="C12" s="77"/>
      <c r="D12" s="77"/>
      <c r="E12" s="77"/>
      <c r="F12" s="77"/>
      <c r="G12" s="78">
        <f>SUM(G4:G11)</f>
        <v>0</v>
      </c>
    </row>
    <row r="13" spans="1:7" ht="14.45" x14ac:dyDescent="0.3">
      <c r="A13" s="15"/>
      <c r="B13" s="12"/>
      <c r="C13" s="15"/>
      <c r="D13" s="15"/>
      <c r="E13" s="15"/>
      <c r="F13" s="15"/>
      <c r="G13" s="15"/>
    </row>
    <row r="14" spans="1:7" ht="14.45" x14ac:dyDescent="0.3">
      <c r="A14" s="15"/>
      <c r="B14" s="12"/>
      <c r="C14" s="15"/>
      <c r="D14" s="15"/>
      <c r="E14" s="15"/>
      <c r="F14" s="15"/>
      <c r="G14" s="15"/>
    </row>
    <row r="15" spans="1:7" ht="15.75" x14ac:dyDescent="0.25">
      <c r="A15" s="149" t="s">
        <v>98</v>
      </c>
      <c r="B15" s="150"/>
      <c r="C15" s="16"/>
      <c r="D15" s="9"/>
      <c r="E15" s="16"/>
      <c r="F15" s="16"/>
      <c r="G15" s="11"/>
    </row>
    <row r="16" spans="1:7" ht="15.75" x14ac:dyDescent="0.25">
      <c r="A16" s="88" t="s">
        <v>37</v>
      </c>
      <c r="B16" s="44" t="s">
        <v>99</v>
      </c>
      <c r="D16" s="9"/>
      <c r="F16" s="10"/>
    </row>
    <row r="17" spans="1:6" ht="15.6" x14ac:dyDescent="0.3">
      <c r="A17" s="88" t="s">
        <v>38</v>
      </c>
      <c r="B17" s="44" t="s">
        <v>100</v>
      </c>
      <c r="D17" s="9"/>
      <c r="F17" s="10"/>
    </row>
    <row r="18" spans="1:6" ht="15.75" x14ac:dyDescent="0.25">
      <c r="A18" s="151" t="s">
        <v>125</v>
      </c>
      <c r="B18" s="150"/>
      <c r="D18" s="9"/>
      <c r="F18" s="10"/>
    </row>
    <row r="19" spans="1:6" ht="15.75" x14ac:dyDescent="0.25">
      <c r="A19" s="147" t="s">
        <v>126</v>
      </c>
      <c r="B19" s="148"/>
      <c r="D19" s="9"/>
      <c r="F19" s="10"/>
    </row>
    <row r="20" spans="1:6" ht="15.6" x14ac:dyDescent="0.3">
      <c r="A20" s="147" t="s">
        <v>127</v>
      </c>
      <c r="B20" s="148"/>
      <c r="D20" s="9"/>
      <c r="F20" s="10"/>
    </row>
    <row r="21" spans="1:6" ht="15.75" x14ac:dyDescent="0.25">
      <c r="A21" s="147" t="s">
        <v>128</v>
      </c>
      <c r="B21" s="148"/>
      <c r="D21" s="9"/>
      <c r="F21" s="10"/>
    </row>
    <row r="22" spans="1:6" ht="15.6" x14ac:dyDescent="0.3">
      <c r="A22" s="8"/>
      <c r="B22" s="7"/>
      <c r="D22" s="9"/>
      <c r="F22" s="10"/>
    </row>
    <row r="23" spans="1:6" ht="15.6" x14ac:dyDescent="0.3">
      <c r="A23" s="8"/>
      <c r="B23" s="7"/>
      <c r="D23" s="9"/>
      <c r="F23" s="10"/>
    </row>
  </sheetData>
  <mergeCells count="7">
    <mergeCell ref="A1:G1"/>
    <mergeCell ref="A2:G2"/>
    <mergeCell ref="A19:B19"/>
    <mergeCell ref="A20:B20"/>
    <mergeCell ref="A21:B21"/>
    <mergeCell ref="A15:B15"/>
    <mergeCell ref="A18:B18"/>
  </mergeCells>
  <pageMargins left="0.25" right="0.25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topLeftCell="A16" zoomScaleNormal="100" zoomScaleSheetLayoutView="100" workbookViewId="0">
      <selection activeCell="A14" sqref="A14"/>
    </sheetView>
  </sheetViews>
  <sheetFormatPr defaultRowHeight="15" x14ac:dyDescent="0.25"/>
  <cols>
    <col min="2" max="2" width="31.5703125" bestFit="1" customWidth="1"/>
    <col min="3" max="3" width="28.28515625" customWidth="1"/>
    <col min="4" max="4" width="14.42578125" customWidth="1"/>
    <col min="5" max="5" width="13.7109375" customWidth="1"/>
    <col min="6" max="6" width="12.5703125" bestFit="1" customWidth="1"/>
    <col min="7" max="7" width="15.7109375" customWidth="1"/>
  </cols>
  <sheetData>
    <row r="1" spans="1:7" ht="15.75" x14ac:dyDescent="0.25">
      <c r="A1" s="141" t="s">
        <v>103</v>
      </c>
      <c r="B1" s="142"/>
      <c r="C1" s="142"/>
      <c r="D1" s="142"/>
      <c r="E1" s="142"/>
      <c r="F1" s="142"/>
      <c r="G1" s="143"/>
    </row>
    <row r="2" spans="1:7" ht="16.5" thickBot="1" x14ac:dyDescent="0.3">
      <c r="A2" s="153" t="s">
        <v>129</v>
      </c>
      <c r="B2" s="154"/>
      <c r="C2" s="154"/>
      <c r="D2" s="154"/>
      <c r="E2" s="154"/>
      <c r="F2" s="154"/>
      <c r="G2" s="155"/>
    </row>
    <row r="3" spans="1:7" ht="52.5" customHeight="1" thickBot="1" x14ac:dyDescent="0.3">
      <c r="A3" s="62" t="s">
        <v>159</v>
      </c>
      <c r="B3" s="63" t="s">
        <v>16</v>
      </c>
      <c r="C3" s="63" t="s">
        <v>17</v>
      </c>
      <c r="D3" s="63" t="s">
        <v>18</v>
      </c>
      <c r="E3" s="63" t="s">
        <v>161</v>
      </c>
      <c r="F3" s="64" t="s">
        <v>86</v>
      </c>
      <c r="G3" s="94" t="s">
        <v>19</v>
      </c>
    </row>
    <row r="4" spans="1:7" ht="62.45" customHeight="1" x14ac:dyDescent="0.25">
      <c r="A4" s="65" t="s">
        <v>37</v>
      </c>
      <c r="B4" s="33" t="s">
        <v>20</v>
      </c>
      <c r="C4" s="33" t="s">
        <v>95</v>
      </c>
      <c r="D4" s="67" t="s">
        <v>21</v>
      </c>
      <c r="E4" s="57"/>
      <c r="F4" s="57">
        <v>60</v>
      </c>
      <c r="G4" s="91">
        <f>E4*F4</f>
        <v>0</v>
      </c>
    </row>
    <row r="5" spans="1:7" ht="87" customHeight="1" x14ac:dyDescent="0.25">
      <c r="A5" s="65" t="s">
        <v>38</v>
      </c>
      <c r="B5" s="33" t="s">
        <v>96</v>
      </c>
      <c r="C5" s="33" t="s">
        <v>97</v>
      </c>
      <c r="D5" s="67" t="s">
        <v>21</v>
      </c>
      <c r="E5" s="57"/>
      <c r="F5" s="57">
        <v>60</v>
      </c>
      <c r="G5" s="91">
        <f t="shared" ref="G5:G11" si="0">E5*F5</f>
        <v>0</v>
      </c>
    </row>
    <row r="6" spans="1:7" ht="77.45" customHeight="1" x14ac:dyDescent="0.25">
      <c r="A6" s="65" t="s">
        <v>39</v>
      </c>
      <c r="B6" s="33" t="s">
        <v>22</v>
      </c>
      <c r="C6" s="33" t="s">
        <v>124</v>
      </c>
      <c r="D6" s="67" t="s">
        <v>21</v>
      </c>
      <c r="E6" s="57"/>
      <c r="F6" s="57">
        <v>540</v>
      </c>
      <c r="G6" s="91">
        <f t="shared" si="0"/>
        <v>0</v>
      </c>
    </row>
    <row r="7" spans="1:7" ht="52.15" customHeight="1" x14ac:dyDescent="0.25">
      <c r="A7" s="65" t="s">
        <v>40</v>
      </c>
      <c r="B7" s="33" t="s">
        <v>23</v>
      </c>
      <c r="C7" s="90" t="s">
        <v>24</v>
      </c>
      <c r="D7" s="67" t="s">
        <v>21</v>
      </c>
      <c r="E7" s="57"/>
      <c r="F7" s="57">
        <v>60</v>
      </c>
      <c r="G7" s="91">
        <f t="shared" si="0"/>
        <v>0</v>
      </c>
    </row>
    <row r="8" spans="1:7" ht="49.15" customHeight="1" x14ac:dyDescent="0.25">
      <c r="A8" s="65" t="s">
        <v>41</v>
      </c>
      <c r="B8" s="33" t="s">
        <v>25</v>
      </c>
      <c r="C8" s="33" t="s">
        <v>26</v>
      </c>
      <c r="D8" s="67" t="s">
        <v>21</v>
      </c>
      <c r="E8" s="57"/>
      <c r="F8" s="57">
        <v>60</v>
      </c>
      <c r="G8" s="91">
        <f t="shared" si="0"/>
        <v>0</v>
      </c>
    </row>
    <row r="9" spans="1:7" ht="87" customHeight="1" x14ac:dyDescent="0.25">
      <c r="A9" s="65" t="s">
        <v>42</v>
      </c>
      <c r="B9" s="33" t="s">
        <v>27</v>
      </c>
      <c r="C9" s="33" t="s">
        <v>28</v>
      </c>
      <c r="D9" s="67" t="s">
        <v>21</v>
      </c>
      <c r="E9" s="57"/>
      <c r="F9" s="57">
        <v>60</v>
      </c>
      <c r="G9" s="91">
        <f t="shared" si="0"/>
        <v>0</v>
      </c>
    </row>
    <row r="10" spans="1:7" ht="46.9" customHeight="1" x14ac:dyDescent="0.25">
      <c r="A10" s="65" t="s">
        <v>43</v>
      </c>
      <c r="B10" s="33" t="s">
        <v>29</v>
      </c>
      <c r="C10" s="33" t="s">
        <v>30</v>
      </c>
      <c r="D10" s="67" t="s">
        <v>21</v>
      </c>
      <c r="E10" s="57"/>
      <c r="F10" s="57">
        <v>60</v>
      </c>
      <c r="G10" s="91">
        <f t="shared" si="0"/>
        <v>0</v>
      </c>
    </row>
    <row r="11" spans="1:7" ht="36" customHeight="1" thickBot="1" x14ac:dyDescent="0.3">
      <c r="A11" s="65" t="s">
        <v>44</v>
      </c>
      <c r="B11" s="33" t="s">
        <v>31</v>
      </c>
      <c r="C11" s="33" t="s">
        <v>32</v>
      </c>
      <c r="D11" s="67" t="s">
        <v>21</v>
      </c>
      <c r="E11" s="57"/>
      <c r="F11" s="57">
        <v>60</v>
      </c>
      <c r="G11" s="91">
        <f t="shared" si="0"/>
        <v>0</v>
      </c>
    </row>
    <row r="12" spans="1:7" ht="96.75" hidden="1" customHeight="1" x14ac:dyDescent="0.3">
      <c r="A12" s="1" t="s">
        <v>50</v>
      </c>
      <c r="B12" s="2" t="s">
        <v>33</v>
      </c>
      <c r="C12" s="6" t="s">
        <v>34</v>
      </c>
      <c r="D12" s="3" t="s">
        <v>21</v>
      </c>
      <c r="E12" s="4"/>
      <c r="F12" s="5"/>
      <c r="G12" s="92"/>
    </row>
    <row r="13" spans="1:7" ht="103.5" hidden="1" customHeight="1" thickBot="1" x14ac:dyDescent="0.3">
      <c r="A13" s="79" t="s">
        <v>51</v>
      </c>
      <c r="B13" s="80" t="s">
        <v>35</v>
      </c>
      <c r="C13" s="81" t="s">
        <v>36</v>
      </c>
      <c r="D13" s="82" t="s">
        <v>21</v>
      </c>
      <c r="E13" s="83"/>
      <c r="F13" s="84"/>
      <c r="G13" s="93"/>
    </row>
    <row r="14" spans="1:7" ht="22.15" customHeight="1" thickBot="1" x14ac:dyDescent="0.3">
      <c r="A14" s="108"/>
      <c r="B14" s="95" t="s">
        <v>157</v>
      </c>
      <c r="C14" s="24"/>
      <c r="D14" s="24"/>
      <c r="E14" s="24"/>
      <c r="F14" s="24"/>
      <c r="G14" s="109">
        <f>SUM(G4:G13)</f>
        <v>0</v>
      </c>
    </row>
    <row r="15" spans="1:7" ht="14.45" x14ac:dyDescent="0.3">
      <c r="A15" s="15"/>
      <c r="B15" s="12"/>
      <c r="C15" s="15"/>
      <c r="D15" s="15"/>
      <c r="E15" s="15"/>
      <c r="F15" s="15"/>
      <c r="G15" s="15"/>
    </row>
    <row r="16" spans="1:7" ht="14.45" x14ac:dyDescent="0.3">
      <c r="A16" s="15"/>
      <c r="B16" s="12"/>
      <c r="C16" s="15"/>
      <c r="D16" s="15"/>
      <c r="E16" s="15"/>
      <c r="F16" s="15"/>
      <c r="G16" s="15"/>
    </row>
    <row r="17" spans="1:7" ht="15.75" x14ac:dyDescent="0.25">
      <c r="A17" s="149" t="s">
        <v>102</v>
      </c>
      <c r="B17" s="152"/>
      <c r="C17" s="16"/>
      <c r="D17" s="9"/>
      <c r="E17" s="16"/>
      <c r="F17" s="16"/>
      <c r="G17" s="11"/>
    </row>
    <row r="18" spans="1:7" ht="15.75" x14ac:dyDescent="0.25">
      <c r="A18" s="88" t="s">
        <v>37</v>
      </c>
      <c r="B18" s="44" t="s">
        <v>88</v>
      </c>
      <c r="D18" s="9"/>
      <c r="F18" s="10"/>
    </row>
    <row r="19" spans="1:7" ht="15.75" x14ac:dyDescent="0.25">
      <c r="A19" s="88" t="s">
        <v>38</v>
      </c>
      <c r="B19" s="44" t="s">
        <v>89</v>
      </c>
      <c r="D19" s="9"/>
      <c r="F19" s="10"/>
    </row>
    <row r="20" spans="1:7" ht="15.75" x14ac:dyDescent="0.25">
      <c r="A20" s="88" t="s">
        <v>39</v>
      </c>
      <c r="B20" s="44" t="s">
        <v>87</v>
      </c>
      <c r="D20" s="9"/>
      <c r="F20" s="10"/>
    </row>
    <row r="21" spans="1:7" ht="15.75" x14ac:dyDescent="0.25">
      <c r="A21" s="88" t="s">
        <v>40</v>
      </c>
      <c r="B21" s="44" t="s">
        <v>90</v>
      </c>
      <c r="D21" s="9"/>
      <c r="F21" s="10"/>
    </row>
    <row r="22" spans="1:7" ht="15.6" x14ac:dyDescent="0.3">
      <c r="A22" s="88" t="s">
        <v>41</v>
      </c>
      <c r="B22" s="44" t="s">
        <v>91</v>
      </c>
      <c r="D22" s="9"/>
      <c r="F22" s="10"/>
    </row>
    <row r="23" spans="1:7" ht="15.75" x14ac:dyDescent="0.25">
      <c r="A23" s="88" t="s">
        <v>42</v>
      </c>
      <c r="B23" s="44" t="s">
        <v>92</v>
      </c>
      <c r="D23" s="9"/>
      <c r="F23" s="10"/>
    </row>
    <row r="24" spans="1:7" ht="15.75" x14ac:dyDescent="0.25">
      <c r="A24" s="88" t="s">
        <v>43</v>
      </c>
      <c r="B24" s="44" t="s">
        <v>93</v>
      </c>
      <c r="D24" s="9"/>
      <c r="F24" s="10"/>
    </row>
    <row r="25" spans="1:7" ht="15.75" x14ac:dyDescent="0.25">
      <c r="A25" s="88" t="s">
        <v>44</v>
      </c>
      <c r="B25" s="44" t="s">
        <v>94</v>
      </c>
      <c r="D25" s="9"/>
      <c r="F25" s="10"/>
    </row>
    <row r="26" spans="1:7" ht="15.75" x14ac:dyDescent="0.25">
      <c r="A26" s="151" t="s">
        <v>158</v>
      </c>
      <c r="B26" s="150"/>
    </row>
    <row r="27" spans="1:7" x14ac:dyDescent="0.25">
      <c r="A27" s="147" t="s">
        <v>126</v>
      </c>
      <c r="B27" s="148"/>
    </row>
    <row r="28" spans="1:7" ht="14.45" x14ac:dyDescent="0.3">
      <c r="A28" s="147" t="s">
        <v>127</v>
      </c>
      <c r="B28" s="148"/>
    </row>
    <row r="29" spans="1:7" x14ac:dyDescent="0.25">
      <c r="A29" s="147" t="s">
        <v>128</v>
      </c>
      <c r="B29" s="148"/>
    </row>
  </sheetData>
  <mergeCells count="7">
    <mergeCell ref="A28:B28"/>
    <mergeCell ref="A29:B29"/>
    <mergeCell ref="A17:B17"/>
    <mergeCell ref="A26:B26"/>
    <mergeCell ref="A1:G1"/>
    <mergeCell ref="A2:G2"/>
    <mergeCell ref="A27:B27"/>
  </mergeCells>
  <pageMargins left="0.25" right="0.25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6" zoomScale="115" zoomScaleNormal="100" zoomScaleSheetLayoutView="115" workbookViewId="0">
      <selection activeCell="E19" sqref="E19"/>
    </sheetView>
  </sheetViews>
  <sheetFormatPr defaultRowHeight="15" x14ac:dyDescent="0.25"/>
  <cols>
    <col min="1" max="1" width="5.85546875" style="19" customWidth="1"/>
    <col min="2" max="2" width="42.5703125" style="17" customWidth="1"/>
    <col min="3" max="3" width="7.7109375" style="17" customWidth="1"/>
    <col min="4" max="4" width="5.28515625" style="19" bestFit="1" customWidth="1"/>
    <col min="5" max="5" width="12.85546875" style="17" customWidth="1"/>
    <col min="6" max="6" width="12" style="17" customWidth="1"/>
    <col min="7" max="7" width="11.85546875" style="17" customWidth="1"/>
    <col min="8" max="8" width="8.85546875" style="17"/>
  </cols>
  <sheetData>
    <row r="1" spans="1:8" ht="16.5" thickBot="1" x14ac:dyDescent="0.3">
      <c r="A1" s="158" t="s">
        <v>126</v>
      </c>
      <c r="B1" s="158"/>
      <c r="C1" s="158"/>
      <c r="D1" s="158"/>
      <c r="E1" s="158"/>
      <c r="F1" s="158"/>
      <c r="G1" s="158"/>
    </row>
    <row r="2" spans="1:8" ht="26.25" x14ac:dyDescent="0.25">
      <c r="A2" s="156" t="s">
        <v>131</v>
      </c>
      <c r="B2" s="157"/>
      <c r="C2" s="157"/>
      <c r="D2" s="157"/>
      <c r="E2" s="104" t="s">
        <v>58</v>
      </c>
      <c r="F2" s="105" t="s">
        <v>164</v>
      </c>
      <c r="G2" s="106" t="s">
        <v>165</v>
      </c>
    </row>
    <row r="3" spans="1:8" x14ac:dyDescent="0.25">
      <c r="A3" s="107" t="s">
        <v>37</v>
      </c>
      <c r="B3" s="20" t="s">
        <v>132</v>
      </c>
      <c r="C3" s="20"/>
      <c r="D3" s="98" t="s">
        <v>6</v>
      </c>
      <c r="E3" s="99">
        <v>80</v>
      </c>
      <c r="F3" s="44"/>
      <c r="G3" s="53">
        <f>E3*F3</f>
        <v>0</v>
      </c>
    </row>
    <row r="4" spans="1:8" x14ac:dyDescent="0.25">
      <c r="A4" s="107" t="s">
        <v>38</v>
      </c>
      <c r="B4" s="20" t="s">
        <v>133</v>
      </c>
      <c r="C4" s="20"/>
      <c r="D4" s="39"/>
      <c r="E4" s="100"/>
      <c r="F4" s="44"/>
      <c r="G4" s="53"/>
    </row>
    <row r="5" spans="1:8" x14ac:dyDescent="0.25">
      <c r="A5" s="50"/>
      <c r="B5" s="44" t="s">
        <v>136</v>
      </c>
      <c r="C5" s="44"/>
      <c r="D5" s="98" t="s">
        <v>6</v>
      </c>
      <c r="E5" s="99">
        <v>9</v>
      </c>
      <c r="F5" s="44"/>
      <c r="G5" s="53">
        <f>E5*F5</f>
        <v>0</v>
      </c>
    </row>
    <row r="6" spans="1:8" x14ac:dyDescent="0.25">
      <c r="A6" s="50"/>
      <c r="B6" s="44" t="s">
        <v>137</v>
      </c>
      <c r="C6" s="44"/>
      <c r="D6" s="98" t="s">
        <v>6</v>
      </c>
      <c r="E6" s="99">
        <v>1785</v>
      </c>
      <c r="F6" s="44"/>
      <c r="G6" s="53">
        <f>E6*F6</f>
        <v>0</v>
      </c>
    </row>
    <row r="7" spans="1:8" x14ac:dyDescent="0.25">
      <c r="A7" s="107" t="s">
        <v>39</v>
      </c>
      <c r="B7" s="20" t="s">
        <v>138</v>
      </c>
      <c r="C7" s="20"/>
      <c r="D7" s="39"/>
      <c r="E7" s="100"/>
      <c r="F7" s="44"/>
      <c r="G7" s="53"/>
    </row>
    <row r="8" spans="1:8" ht="26.25" x14ac:dyDescent="0.25">
      <c r="A8" s="50"/>
      <c r="B8" s="45" t="s">
        <v>139</v>
      </c>
      <c r="C8" s="45"/>
      <c r="D8" s="101" t="s">
        <v>6</v>
      </c>
      <c r="E8" s="99">
        <v>595</v>
      </c>
      <c r="F8" s="44"/>
      <c r="G8" s="53">
        <f>E8*F8</f>
        <v>0</v>
      </c>
    </row>
    <row r="9" spans="1:8" x14ac:dyDescent="0.25">
      <c r="A9" s="107" t="s">
        <v>140</v>
      </c>
      <c r="B9" s="20" t="s">
        <v>141</v>
      </c>
      <c r="C9" s="20"/>
      <c r="D9" s="98" t="s">
        <v>6</v>
      </c>
      <c r="E9" s="99">
        <v>595</v>
      </c>
      <c r="F9" s="44"/>
      <c r="G9" s="53">
        <f>E9*F9</f>
        <v>0</v>
      </c>
    </row>
    <row r="10" spans="1:8" x14ac:dyDescent="0.25">
      <c r="A10" s="107" t="s">
        <v>41</v>
      </c>
      <c r="B10" s="20" t="s">
        <v>142</v>
      </c>
      <c r="C10" s="20"/>
      <c r="D10" s="39"/>
      <c r="E10" s="100"/>
      <c r="F10" s="44"/>
      <c r="G10" s="53"/>
    </row>
    <row r="11" spans="1:8" x14ac:dyDescent="0.25">
      <c r="A11" s="50"/>
      <c r="B11" s="44" t="s">
        <v>143</v>
      </c>
      <c r="C11" s="39" t="s">
        <v>145</v>
      </c>
      <c r="D11" s="98" t="s">
        <v>6</v>
      </c>
      <c r="E11" s="99">
        <v>595</v>
      </c>
      <c r="F11" s="44"/>
      <c r="G11" s="53">
        <f>E11*F11</f>
        <v>0</v>
      </c>
    </row>
    <row r="12" spans="1:8" x14ac:dyDescent="0.25">
      <c r="A12" s="50"/>
      <c r="B12" s="44" t="s">
        <v>144</v>
      </c>
      <c r="C12" s="39" t="s">
        <v>146</v>
      </c>
      <c r="D12" s="98" t="s">
        <v>6</v>
      </c>
      <c r="E12" s="99">
        <v>595</v>
      </c>
      <c r="F12" s="44"/>
      <c r="G12" s="53">
        <f t="shared" ref="G12:G13" si="0">E12*F12</f>
        <v>0</v>
      </c>
    </row>
    <row r="13" spans="1:8" ht="15.75" thickBot="1" x14ac:dyDescent="0.3">
      <c r="A13" s="118" t="s">
        <v>42</v>
      </c>
      <c r="B13" s="46" t="s">
        <v>147</v>
      </c>
      <c r="C13" s="119" t="s">
        <v>148</v>
      </c>
      <c r="D13" s="111" t="s">
        <v>6</v>
      </c>
      <c r="E13" s="112">
        <v>595</v>
      </c>
      <c r="F13" s="46"/>
      <c r="G13" s="113">
        <f t="shared" si="0"/>
        <v>0</v>
      </c>
    </row>
    <row r="14" spans="1:8" ht="16.5" thickBot="1" x14ac:dyDescent="0.3">
      <c r="A14" s="114"/>
      <c r="B14" s="24" t="s">
        <v>157</v>
      </c>
      <c r="C14" s="26"/>
      <c r="D14" s="115"/>
      <c r="E14" s="116"/>
      <c r="F14" s="116"/>
      <c r="G14" s="117">
        <f>SUM(G3:G13)</f>
        <v>0</v>
      </c>
      <c r="H14" s="18"/>
    </row>
    <row r="15" spans="1:8" ht="10.9" customHeight="1" x14ac:dyDescent="0.3">
      <c r="A15" s="18"/>
      <c r="B15" s="12"/>
      <c r="C15" s="12"/>
      <c r="D15" s="97"/>
      <c r="E15" s="18"/>
      <c r="F15" s="18"/>
      <c r="G15" s="18"/>
      <c r="H15" s="18"/>
    </row>
    <row r="16" spans="1:8" x14ac:dyDescent="0.25">
      <c r="A16" s="20"/>
      <c r="B16" s="20" t="s">
        <v>177</v>
      </c>
      <c r="C16" s="20"/>
      <c r="D16" s="98"/>
      <c r="E16" s="20"/>
      <c r="F16" s="20"/>
      <c r="G16" s="20"/>
      <c r="H16" s="18"/>
    </row>
    <row r="17" spans="1:7" ht="14.45" x14ac:dyDescent="0.3">
      <c r="A17" s="39"/>
      <c r="B17" s="44" t="s">
        <v>134</v>
      </c>
      <c r="C17" s="44"/>
      <c r="D17" s="39" t="s">
        <v>6</v>
      </c>
      <c r="E17" s="100">
        <v>544</v>
      </c>
      <c r="F17" s="44"/>
      <c r="G17" s="44"/>
    </row>
    <row r="18" spans="1:7" ht="14.45" x14ac:dyDescent="0.3">
      <c r="A18" s="39"/>
      <c r="B18" s="44" t="s">
        <v>135</v>
      </c>
      <c r="C18" s="44"/>
      <c r="D18" s="39" t="s">
        <v>6</v>
      </c>
      <c r="E18" s="100">
        <v>42</v>
      </c>
      <c r="F18" s="44"/>
      <c r="G18" s="44"/>
    </row>
    <row r="19" spans="1:7" ht="14.45" x14ac:dyDescent="0.3">
      <c r="A19" s="13"/>
      <c r="B19" s="11"/>
      <c r="C19" s="11"/>
      <c r="D19" s="13"/>
      <c r="E19" s="14"/>
      <c r="F19" s="11"/>
      <c r="G19" s="11"/>
    </row>
    <row r="20" spans="1:7" thickBot="1" x14ac:dyDescent="0.35">
      <c r="A20" s="13"/>
      <c r="B20" s="102"/>
      <c r="C20" s="102"/>
      <c r="D20" s="103"/>
      <c r="E20" s="14"/>
      <c r="F20" s="11"/>
      <c r="G20" s="11"/>
    </row>
    <row r="21" spans="1:7" ht="26.25" x14ac:dyDescent="0.25">
      <c r="A21" s="141" t="s">
        <v>166</v>
      </c>
      <c r="B21" s="142"/>
      <c r="C21" s="142"/>
      <c r="D21" s="142"/>
      <c r="E21" s="104" t="s">
        <v>58</v>
      </c>
      <c r="F21" s="105" t="s">
        <v>164</v>
      </c>
      <c r="G21" s="106" t="s">
        <v>165</v>
      </c>
    </row>
    <row r="22" spans="1:7" x14ac:dyDescent="0.25">
      <c r="A22" s="50"/>
      <c r="B22" s="20" t="s">
        <v>178</v>
      </c>
      <c r="C22" s="44"/>
      <c r="D22" s="39"/>
      <c r="E22" s="44"/>
      <c r="F22" s="159" t="s">
        <v>180</v>
      </c>
      <c r="G22" s="53"/>
    </row>
    <row r="23" spans="1:7" x14ac:dyDescent="0.25">
      <c r="A23" s="50"/>
      <c r="B23" s="44" t="s">
        <v>149</v>
      </c>
      <c r="C23" s="44"/>
      <c r="D23" s="39" t="s">
        <v>152</v>
      </c>
      <c r="E23" s="44">
        <v>18</v>
      </c>
      <c r="F23" s="160"/>
      <c r="G23" s="53"/>
    </row>
    <row r="24" spans="1:7" x14ac:dyDescent="0.25">
      <c r="A24" s="50"/>
      <c r="B24" s="44" t="s">
        <v>150</v>
      </c>
      <c r="C24" s="44"/>
      <c r="D24" s="39" t="s">
        <v>152</v>
      </c>
      <c r="E24" s="44">
        <v>19</v>
      </c>
      <c r="F24" s="160"/>
      <c r="G24" s="53"/>
    </row>
    <row r="25" spans="1:7" x14ac:dyDescent="0.25">
      <c r="A25" s="50"/>
      <c r="B25" s="44" t="s">
        <v>151</v>
      </c>
      <c r="C25" s="44"/>
      <c r="D25" s="39" t="s">
        <v>152</v>
      </c>
      <c r="E25" s="44">
        <v>20</v>
      </c>
      <c r="F25" s="160"/>
      <c r="G25" s="53"/>
    </row>
    <row r="26" spans="1:7" x14ac:dyDescent="0.25">
      <c r="A26" s="50"/>
      <c r="B26" s="20" t="s">
        <v>153</v>
      </c>
      <c r="C26" s="20"/>
      <c r="D26" s="98" t="s">
        <v>6</v>
      </c>
      <c r="E26" s="99">
        <v>57</v>
      </c>
      <c r="F26" s="160"/>
      <c r="G26" s="53"/>
    </row>
    <row r="27" spans="1:7" ht="4.1500000000000004" customHeight="1" x14ac:dyDescent="0.25">
      <c r="A27" s="50"/>
      <c r="B27" s="20"/>
      <c r="C27" s="44"/>
      <c r="D27" s="39"/>
      <c r="E27" s="44"/>
      <c r="F27" s="160"/>
      <c r="G27" s="53"/>
    </row>
    <row r="28" spans="1:7" x14ac:dyDescent="0.25">
      <c r="A28" s="50"/>
      <c r="B28" s="44" t="s">
        <v>154</v>
      </c>
      <c r="C28" s="44"/>
      <c r="D28" s="98" t="s">
        <v>6</v>
      </c>
      <c r="E28" s="99">
        <v>6</v>
      </c>
      <c r="F28" s="161"/>
      <c r="G28" s="53"/>
    </row>
    <row r="29" spans="1:7" ht="4.1500000000000004" customHeight="1" x14ac:dyDescent="0.3">
      <c r="A29" s="50"/>
      <c r="B29" s="44"/>
      <c r="C29" s="44"/>
      <c r="D29" s="98"/>
      <c r="E29" s="99"/>
      <c r="F29" s="44"/>
      <c r="G29" s="53"/>
    </row>
    <row r="30" spans="1:7" x14ac:dyDescent="0.25">
      <c r="A30" s="50"/>
      <c r="B30" s="21" t="s">
        <v>179</v>
      </c>
      <c r="C30" s="44"/>
      <c r="D30" s="39"/>
      <c r="E30" s="44"/>
      <c r="F30" s="44"/>
      <c r="G30" s="53"/>
    </row>
    <row r="31" spans="1:7" x14ac:dyDescent="0.25">
      <c r="A31" s="107" t="s">
        <v>37</v>
      </c>
      <c r="B31" s="44" t="s">
        <v>155</v>
      </c>
      <c r="C31" s="44"/>
      <c r="D31" s="39"/>
      <c r="E31" s="44"/>
      <c r="F31" s="44"/>
      <c r="G31" s="53"/>
    </row>
    <row r="32" spans="1:7" x14ac:dyDescent="0.25">
      <c r="A32" s="107"/>
      <c r="B32" s="44" t="s">
        <v>181</v>
      </c>
      <c r="C32" s="44"/>
      <c r="D32" s="98" t="s">
        <v>6</v>
      </c>
      <c r="E32" s="99">
        <v>170</v>
      </c>
      <c r="F32" s="44"/>
      <c r="G32" s="53">
        <f>E32*F32</f>
        <v>0</v>
      </c>
    </row>
    <row r="33" spans="1:8" ht="26.25" x14ac:dyDescent="0.25">
      <c r="A33" s="107" t="s">
        <v>38</v>
      </c>
      <c r="B33" s="45" t="s">
        <v>156</v>
      </c>
      <c r="C33" s="44"/>
      <c r="D33" s="39"/>
      <c r="E33" s="100"/>
      <c r="F33" s="44"/>
      <c r="G33" s="53"/>
    </row>
    <row r="34" spans="1:8" ht="15.75" thickBot="1" x14ac:dyDescent="0.3">
      <c r="A34" s="110"/>
      <c r="B34" s="46" t="s">
        <v>182</v>
      </c>
      <c r="C34" s="46"/>
      <c r="D34" s="111" t="s">
        <v>6</v>
      </c>
      <c r="E34" s="112">
        <v>170</v>
      </c>
      <c r="F34" s="46"/>
      <c r="G34" s="113">
        <f>E34*F34</f>
        <v>0</v>
      </c>
    </row>
    <row r="35" spans="1:8" ht="16.5" thickBot="1" x14ac:dyDescent="0.3">
      <c r="A35" s="114"/>
      <c r="B35" s="24" t="s">
        <v>157</v>
      </c>
      <c r="C35" s="26"/>
      <c r="D35" s="115"/>
      <c r="E35" s="116"/>
      <c r="F35" s="116"/>
      <c r="G35" s="117">
        <f>SUM(G31:G34)</f>
        <v>0</v>
      </c>
      <c r="H35" s="18"/>
    </row>
    <row r="36" spans="1:8" ht="14.45" x14ac:dyDescent="0.3">
      <c r="A36" s="13"/>
      <c r="B36" s="11"/>
      <c r="C36" s="11"/>
      <c r="D36" s="13"/>
      <c r="E36" s="14"/>
      <c r="F36" s="11"/>
      <c r="G36" s="11"/>
    </row>
  </sheetData>
  <mergeCells count="4">
    <mergeCell ref="A2:D2"/>
    <mergeCell ref="A21:D21"/>
    <mergeCell ref="A1:G1"/>
    <mergeCell ref="F22:F2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topLeftCell="A22" workbookViewId="0">
      <selection activeCell="A28" sqref="A28:C28"/>
    </sheetView>
  </sheetViews>
  <sheetFormatPr defaultRowHeight="15" x14ac:dyDescent="0.25"/>
  <cols>
    <col min="1" max="1" width="10.5703125" style="10" customWidth="1"/>
    <col min="2" max="2" width="47" customWidth="1"/>
    <col min="3" max="3" width="24.7109375" customWidth="1"/>
  </cols>
  <sheetData>
    <row r="1" spans="1:3" ht="15.75" x14ac:dyDescent="0.25">
      <c r="A1" s="163" t="s">
        <v>172</v>
      </c>
      <c r="B1" s="163"/>
    </row>
    <row r="2" spans="1:3" ht="15.6" x14ac:dyDescent="0.3">
      <c r="A2" s="129" t="s">
        <v>173</v>
      </c>
      <c r="B2" s="129"/>
    </row>
    <row r="5" spans="1:3" ht="15.75" x14ac:dyDescent="0.25">
      <c r="A5" s="145" t="s">
        <v>171</v>
      </c>
      <c r="B5" s="162"/>
      <c r="C5" s="162"/>
    </row>
    <row r="6" spans="1:3" thickBot="1" x14ac:dyDescent="0.35"/>
    <row r="7" spans="1:3" ht="21" thickBot="1" x14ac:dyDescent="0.35">
      <c r="A7" s="173" t="s">
        <v>170</v>
      </c>
      <c r="B7" s="174"/>
      <c r="C7" s="175"/>
    </row>
    <row r="8" spans="1:3" ht="18.75" x14ac:dyDescent="0.3">
      <c r="A8" s="123" t="s">
        <v>159</v>
      </c>
      <c r="B8" s="124" t="s">
        <v>167</v>
      </c>
      <c r="C8" s="125" t="s">
        <v>19</v>
      </c>
    </row>
    <row r="9" spans="1:3" ht="15.75" x14ac:dyDescent="0.25">
      <c r="A9" s="122" t="s">
        <v>37</v>
      </c>
      <c r="B9" s="89" t="s">
        <v>185</v>
      </c>
      <c r="C9" s="86">
        <f>'Virágágyások fenntartása'!G22</f>
        <v>0</v>
      </c>
    </row>
    <row r="10" spans="1:3" ht="15.75" x14ac:dyDescent="0.25">
      <c r="A10" s="122" t="s">
        <v>38</v>
      </c>
      <c r="B10" s="89" t="s">
        <v>101</v>
      </c>
      <c r="C10" s="86">
        <f>Virágkosarak!G12</f>
        <v>0</v>
      </c>
    </row>
    <row r="11" spans="1:3" ht="15.75" x14ac:dyDescent="0.25">
      <c r="A11" s="122" t="s">
        <v>39</v>
      </c>
      <c r="B11" s="89" t="s">
        <v>103</v>
      </c>
      <c r="C11" s="86">
        <f>Virágpiramis!G14</f>
        <v>0</v>
      </c>
    </row>
    <row r="12" spans="1:3" ht="15.75" x14ac:dyDescent="0.25">
      <c r="A12" s="122" t="s">
        <v>40</v>
      </c>
      <c r="B12" s="89" t="s">
        <v>126</v>
      </c>
      <c r="C12" s="86"/>
    </row>
    <row r="13" spans="1:3" ht="15.75" x14ac:dyDescent="0.25">
      <c r="A13" s="122"/>
      <c r="B13" s="89" t="s">
        <v>131</v>
      </c>
      <c r="C13" s="86">
        <f>Muskátli!G14</f>
        <v>0</v>
      </c>
    </row>
    <row r="14" spans="1:3" ht="16.5" thickBot="1" x14ac:dyDescent="0.3">
      <c r="A14" s="126"/>
      <c r="B14" s="127" t="s">
        <v>166</v>
      </c>
      <c r="C14" s="87">
        <f>Muskátli!G35</f>
        <v>0</v>
      </c>
    </row>
    <row r="15" spans="1:3" ht="19.5" thickBot="1" x14ac:dyDescent="0.35">
      <c r="A15" s="167" t="s">
        <v>186</v>
      </c>
      <c r="B15" s="168"/>
      <c r="C15" s="128">
        <f>SUM(C9:C14)</f>
        <v>0</v>
      </c>
    </row>
    <row r="16" spans="1:3" ht="19.5" thickBot="1" x14ac:dyDescent="0.35">
      <c r="A16" s="165" t="s">
        <v>187</v>
      </c>
      <c r="B16" s="166"/>
      <c r="C16" s="177">
        <f>C15*2</f>
        <v>0</v>
      </c>
    </row>
    <row r="17" spans="1:3" ht="15.75" x14ac:dyDescent="0.25">
      <c r="A17" s="169" t="s">
        <v>168</v>
      </c>
      <c r="B17" s="170"/>
      <c r="C17" s="85">
        <f>C16*0.27</f>
        <v>0</v>
      </c>
    </row>
    <row r="18" spans="1:3" ht="19.5" thickBot="1" x14ac:dyDescent="0.35">
      <c r="A18" s="171" t="s">
        <v>169</v>
      </c>
      <c r="B18" s="172"/>
      <c r="C18" s="130">
        <f>C16+C17</f>
        <v>0</v>
      </c>
    </row>
    <row r="19" spans="1:3" ht="15.6" x14ac:dyDescent="0.3">
      <c r="A19" s="27"/>
      <c r="B19" s="16"/>
      <c r="C19" s="16"/>
    </row>
    <row r="20" spans="1:3" ht="15.6" x14ac:dyDescent="0.3">
      <c r="A20" s="121"/>
      <c r="B20" s="120"/>
      <c r="C20" s="120"/>
    </row>
    <row r="21" spans="1:3" ht="15.75" x14ac:dyDescent="0.25">
      <c r="A21" s="164" t="s">
        <v>174</v>
      </c>
      <c r="B21" s="164"/>
      <c r="C21" s="120"/>
    </row>
    <row r="25" spans="1:3" x14ac:dyDescent="0.25">
      <c r="C25" t="s">
        <v>175</v>
      </c>
    </row>
    <row r="26" spans="1:3" ht="15.75" x14ac:dyDescent="0.25">
      <c r="C26" s="27" t="s">
        <v>176</v>
      </c>
    </row>
    <row r="27" spans="1:3" ht="15.75" x14ac:dyDescent="0.25">
      <c r="C27" s="27"/>
    </row>
    <row r="28" spans="1:3" ht="118.5" customHeight="1" x14ac:dyDescent="0.25">
      <c r="A28" s="176" t="s">
        <v>190</v>
      </c>
      <c r="B28" s="176"/>
      <c r="C28" s="176"/>
    </row>
  </sheetData>
  <mergeCells count="9">
    <mergeCell ref="A5:C5"/>
    <mergeCell ref="A1:B1"/>
    <mergeCell ref="A21:B21"/>
    <mergeCell ref="A16:B16"/>
    <mergeCell ref="A28:C28"/>
    <mergeCell ref="A15:B15"/>
    <mergeCell ref="A17:B17"/>
    <mergeCell ref="A18:B18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Virágágyások fenntartása</vt:lpstr>
      <vt:lpstr>Virágkosarak</vt:lpstr>
      <vt:lpstr>Virágpiramis</vt:lpstr>
      <vt:lpstr>Muskátli</vt:lpstr>
      <vt:lpstr>ÖSSZESÍTŐ</vt:lpstr>
      <vt:lpstr>Muskátli!Nyomtatási_terület</vt:lpstr>
      <vt:lpstr>ÖSSZESÍTŐ!Nyomtatási_terület</vt:lpstr>
      <vt:lpstr>'Virágágyások fenntartása'!Nyomtatási_terület</vt:lpstr>
      <vt:lpstr>Virágkosarak!Nyomtatási_terület</vt:lpstr>
      <vt:lpstr>Virágpiramis!Nyomtatási_terület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ANDREASZ</cp:lastModifiedBy>
  <cp:lastPrinted>2019-02-27T11:02:47Z</cp:lastPrinted>
  <dcterms:created xsi:type="dcterms:W3CDTF">2019-02-19T07:11:33Z</dcterms:created>
  <dcterms:modified xsi:type="dcterms:W3CDTF">2019-03-12T05:43:50Z</dcterms:modified>
</cp:coreProperties>
</file>